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drawings/drawing2.xml" ContentType="application/vnd.openxmlformats-officedocument.drawing+xml"/>
  <Override PartName="/xl/comments2.xml" ContentType="application/vnd.openxmlformats-officedocument.spreadsheetml.comments+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324"/>
  <workbookPr codeName="ThisWorkbook"/>
  <mc:AlternateContent xmlns:mc="http://schemas.openxmlformats.org/markup-compatibility/2006">
    <mc:Choice Requires="x15">
      <x15ac:absPath xmlns:x15ac="http://schemas.microsoft.com/office/spreadsheetml/2010/11/ac" url="C:\Users\user\Desktop\"/>
    </mc:Choice>
  </mc:AlternateContent>
  <xr:revisionPtr revIDLastSave="0" documentId="13_ncr:1_{54F93F4A-B0C4-4203-9329-2DDD9816FF17}" xr6:coauthVersionLast="47" xr6:coauthVersionMax="47" xr10:uidLastSave="{00000000-0000-0000-0000-000000000000}"/>
  <workbookProtection workbookAlgorithmName="SHA-512" workbookHashValue="FMb15FUA+31m/XhFvdgnZS7miyvQfkGYmKDU+Gs1cGh4OY+/U2e+yHEdzf7deFQy59SFy/vAIZztlothwVeUSA==" workbookSaltValue="0vmTD6dckWcKFgHZ7UjUWQ==" workbookSpinCount="100000" lockStructure="1"/>
  <bookViews>
    <workbookView xWindow="-120" yWindow="-120" windowWidth="29040" windowHeight="15720" xr2:uid="{00000000-000D-0000-FFFF-FFFF00000000}"/>
  </bookViews>
  <sheets>
    <sheet name="No１-2答え" sheetId="12" r:id="rId1"/>
    <sheet name="No２答え" sheetId="10" r:id="rId2"/>
    <sheet name="No４答え" sheetId="9" r:id="rId3"/>
    <sheet name="No１-2問題" sheetId="14" r:id="rId4"/>
    <sheet name="No２問題 " sheetId="7" r:id="rId5"/>
    <sheet name="No４問題" sheetId="8" r:id="rId6"/>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EP42" i="10" l="1"/>
  <c r="EP41" i="10"/>
  <c r="EP43" i="10"/>
  <c r="EP45" i="10"/>
  <c r="DG23" i="10"/>
  <c r="DG22" i="10"/>
  <c r="DG21" i="10"/>
  <c r="EP23" i="10"/>
  <c r="EP21" i="10"/>
  <c r="EK21" i="10"/>
  <c r="EK22" i="10" s="1"/>
  <c r="EK24" i="10" s="1"/>
  <c r="EK44" i="10" s="1"/>
  <c r="EK45" i="10" s="1"/>
  <c r="EF21" i="10"/>
  <c r="EF22" i="10" s="1"/>
  <c r="EF24" i="10" s="1"/>
  <c r="EF44" i="10" s="1"/>
  <c r="EF45" i="10" s="1"/>
  <c r="EP3" i="10"/>
  <c r="DQ3" i="10"/>
  <c r="DQ19" i="10" s="1"/>
  <c r="CR38" i="9"/>
  <c r="BE12" i="9"/>
  <c r="BE10" i="9"/>
  <c r="DC12" i="9" s="1"/>
  <c r="DE13" i="9" s="1"/>
  <c r="DM32" i="9"/>
  <c r="DF32" i="9"/>
  <c r="CU32" i="9"/>
  <c r="CQ32" i="9"/>
  <c r="CZ32" i="9" s="1"/>
  <c r="CZ35" i="9" s="1"/>
  <c r="DM26" i="9"/>
  <c r="DF26" i="9"/>
  <c r="CZ26" i="9"/>
  <c r="DM11" i="9"/>
  <c r="DF11" i="9"/>
  <c r="CZ11" i="9"/>
  <c r="CU11" i="9"/>
  <c r="CH45" i="9"/>
  <c r="CA45" i="9"/>
  <c r="CH40" i="9"/>
  <c r="CA40" i="9"/>
  <c r="BU40" i="9"/>
  <c r="CH25" i="9"/>
  <c r="CH27" i="9"/>
  <c r="CH28" i="9"/>
  <c r="CH29" i="9"/>
  <c r="CH31" i="9"/>
  <c r="CH32" i="9"/>
  <c r="CH24" i="9"/>
  <c r="CH33" i="9"/>
  <c r="CA33" i="9"/>
  <c r="CA31" i="9"/>
  <c r="CA30" i="9"/>
  <c r="CA29" i="9"/>
  <c r="CA26" i="9"/>
  <c r="CA27" i="9"/>
  <c r="CA25" i="9"/>
  <c r="CM34" i="9"/>
  <c r="CM25" i="9"/>
  <c r="CM26" i="9"/>
  <c r="CM27" i="9"/>
  <c r="CM28" i="9"/>
  <c r="CM29" i="9"/>
  <c r="CM30" i="9"/>
  <c r="CM31" i="9"/>
  <c r="CM32" i="9"/>
  <c r="CM33" i="9"/>
  <c r="CM24" i="9"/>
  <c r="BA45" i="9"/>
  <c r="BA41" i="9"/>
  <c r="BA40" i="9"/>
  <c r="BA44" i="9"/>
  <c r="BA42" i="9"/>
  <c r="AU43" i="9"/>
  <c r="AU44" i="9"/>
  <c r="AU42" i="9"/>
  <c r="AU40" i="9"/>
  <c r="AU39" i="9"/>
  <c r="BG45" i="9"/>
  <c r="BG40" i="9"/>
  <c r="BG41" i="9"/>
  <c r="BG42" i="9"/>
  <c r="BG43" i="9"/>
  <c r="BG44" i="9"/>
  <c r="BG39" i="9"/>
  <c r="R42" i="9"/>
  <c r="R43" i="9" s="1"/>
  <c r="N42" i="9"/>
  <c r="J42" i="9"/>
  <c r="R38" i="9"/>
  <c r="N38" i="9"/>
  <c r="J38" i="9"/>
  <c r="R40" i="9"/>
  <c r="N40" i="9"/>
  <c r="J40" i="9"/>
  <c r="AW30" i="9"/>
  <c r="BC30" i="9" s="1"/>
  <c r="AW28" i="9"/>
  <c r="BC28" i="9" s="1"/>
  <c r="N43" i="9"/>
  <c r="AA36" i="9"/>
  <c r="AA34" i="9"/>
  <c r="AA35" i="9"/>
  <c r="AA33" i="9"/>
  <c r="DQ25" i="10"/>
  <c r="DV19" i="10"/>
  <c r="DL19" i="10"/>
  <c r="EA24" i="10"/>
  <c r="EA44" i="10" s="1"/>
  <c r="EA45" i="10" s="1"/>
  <c r="EA22" i="10"/>
  <c r="EK43" i="10"/>
  <c r="EF43" i="10"/>
  <c r="EA43" i="10"/>
  <c r="DV43" i="10"/>
  <c r="DQ43" i="10"/>
  <c r="DL43" i="10"/>
  <c r="EP40" i="10"/>
  <c r="EK40" i="10"/>
  <c r="EF40" i="10"/>
  <c r="EA40" i="10"/>
  <c r="DV40" i="10"/>
  <c r="DQ40" i="10"/>
  <c r="DL40" i="10"/>
  <c r="EP25" i="10"/>
  <c r="EK25" i="10"/>
  <c r="EF25" i="10"/>
  <c r="EA25" i="10"/>
  <c r="DL25" i="10"/>
  <c r="EK37" i="10"/>
  <c r="DQ37" i="10"/>
  <c r="EK39" i="10"/>
  <c r="DQ38" i="10"/>
  <c r="EK36" i="10"/>
  <c r="EF36" i="10"/>
  <c r="EA36" i="10"/>
  <c r="DV33" i="10"/>
  <c r="DQ33" i="10"/>
  <c r="DV35" i="10"/>
  <c r="DQ34" i="10"/>
  <c r="EP26" i="10"/>
  <c r="EK26" i="10"/>
  <c r="EF26" i="10"/>
  <c r="EA26" i="10"/>
  <c r="DV26" i="10"/>
  <c r="DQ26" i="10"/>
  <c r="DL26" i="10"/>
  <c r="EA32" i="10"/>
  <c r="DV32" i="10"/>
  <c r="EP31" i="10"/>
  <c r="DQ31" i="10"/>
  <c r="EK30" i="10"/>
  <c r="EF30" i="10"/>
  <c r="EA30" i="10"/>
  <c r="DQ29" i="10"/>
  <c r="DL28" i="10"/>
  <c r="DQ27" i="10"/>
  <c r="DL27" i="10"/>
  <c r="DQ22" i="10" l="1"/>
  <c r="CH34" i="9"/>
  <c r="J43" i="9"/>
  <c r="DG34" i="10"/>
  <c r="DG17" i="10"/>
  <c r="DG18" i="10" s="1"/>
  <c r="EF18" i="10" s="1"/>
  <c r="DG36" i="10"/>
  <c r="DG13" i="10"/>
  <c r="DG35" i="10" s="1"/>
  <c r="DG12" i="10"/>
  <c r="DG16" i="10"/>
  <c r="DG3" i="10"/>
  <c r="DG37" i="10"/>
  <c r="DG39" i="10"/>
  <c r="DG38" i="10"/>
  <c r="DG26" i="10"/>
  <c r="DG30" i="10"/>
  <c r="DG31" i="10"/>
  <c r="DG29" i="10"/>
  <c r="DG28" i="10"/>
  <c r="DG27" i="10"/>
  <c r="DL22" i="10"/>
  <c r="DL24" i="10" s="1"/>
  <c r="DL44" i="10" s="1"/>
  <c r="DG10" i="10"/>
  <c r="EP10" i="10" s="1"/>
  <c r="DG9" i="10"/>
  <c r="EP9" i="10" s="1"/>
  <c r="EP19" i="10" s="1"/>
  <c r="EP22" i="10" s="1"/>
  <c r="EP24" i="10" s="1"/>
  <c r="DG14" i="10"/>
  <c r="DQ14" i="10" s="1"/>
  <c r="DG8" i="10"/>
  <c r="EK8" i="10" s="1"/>
  <c r="EK6" i="10" s="1"/>
  <c r="EK3" i="10" s="1"/>
  <c r="EK19" i="10" s="1"/>
  <c r="DG6" i="10"/>
  <c r="DG7" i="10" s="1"/>
  <c r="DQ7" i="10" s="1"/>
  <c r="DQ6" i="10" s="1"/>
  <c r="DG5" i="10"/>
  <c r="DL5" i="10" s="1"/>
  <c r="DG4" i="10"/>
  <c r="DL4" i="10" s="1"/>
  <c r="K36" i="12"/>
  <c r="Y33" i="12"/>
  <c r="O26" i="12"/>
  <c r="M29" i="12"/>
  <c r="R30" i="12" s="1"/>
  <c r="T31" i="12" s="1"/>
  <c r="L25" i="12"/>
  <c r="T24" i="12"/>
  <c r="R44" i="10"/>
  <c r="M44" i="10" s="1"/>
  <c r="R43" i="10"/>
  <c r="AL45" i="9"/>
  <c r="DL45" i="10" l="1"/>
  <c r="DL46" i="10"/>
  <c r="EK17" i="10"/>
  <c r="DQ12" i="10"/>
  <c r="DQ11" i="10" s="1"/>
  <c r="DG33" i="10"/>
  <c r="DV13" i="10"/>
  <c r="DV11" i="10" s="1"/>
  <c r="DG32" i="10"/>
  <c r="EA10" i="10"/>
  <c r="DV10" i="10"/>
  <c r="DQ10" i="10"/>
  <c r="DQ9" i="10"/>
  <c r="DL3" i="10"/>
  <c r="DQ4" i="10"/>
  <c r="EA17" i="10"/>
  <c r="DG15" i="10"/>
  <c r="EF17" i="10"/>
  <c r="EF15" i="10" s="1"/>
  <c r="EA8" i="10"/>
  <c r="EA6" i="10" s="1"/>
  <c r="EA3" i="10" s="1"/>
  <c r="DG11" i="10"/>
  <c r="EF8" i="10"/>
  <c r="EF6" i="10" s="1"/>
  <c r="EF3" i="10" s="1"/>
  <c r="EA18" i="10"/>
  <c r="EK18" i="10"/>
  <c r="M43" i="10"/>
  <c r="H44" i="10"/>
  <c r="AL45" i="8"/>
  <c r="DQ21" i="10" l="1"/>
  <c r="DQ24" i="10" s="1"/>
  <c r="DQ44" i="10" s="1"/>
  <c r="DQ46" i="10" s="1"/>
  <c r="DG25" i="10"/>
  <c r="DG19" i="10"/>
  <c r="EA15" i="10"/>
  <c r="EF19" i="10"/>
  <c r="H43" i="10"/>
  <c r="H45" i="10" s="1"/>
  <c r="M45" i="10"/>
  <c r="DV21" i="10" l="1"/>
  <c r="DQ45" i="10"/>
  <c r="DV22" i="10" l="1"/>
  <c r="DV24" i="10" s="1"/>
  <c r="DV44" i="10" s="1"/>
  <c r="DV46" i="10"/>
  <c r="DV45" i="10" l="1"/>
  <c r="EA46" i="10"/>
  <c r="EF46" i="10" s="1"/>
  <c r="EK46" i="10" s="1"/>
  <c r="EB48" i="10"/>
</calcChain>
</file>

<file path=xl/comments1.xml><?xml version="1.0" encoding="utf-8"?>
<comments xmlns="http://schemas.openxmlformats.org/spreadsheetml/2006/main" xmlns:mc="http://schemas.openxmlformats.org/markup-compatibility/2006" xmlns:xr="http://schemas.microsoft.com/office/spreadsheetml/2014/revision" mc:Ignorable="xr">
  <authors>
    <author>user</author>
  </authors>
  <commentList>
    <comment ref="Y33" authorId="0" shapeId="0" xr:uid="{7B9A557C-CE5B-4F5C-A48D-752EB2AF1BF8}">
      <text>
        <r>
          <rPr>
            <sz val="9"/>
            <color indexed="81"/>
            <rFont val="MS P ゴシック"/>
            <family val="3"/>
            <charset val="128"/>
          </rPr>
          <t>（現況全体専有面積－（再建全体専有面積－事業費５％上昇での保留床必要面積））×保留床単価÷現況戸数
エクセルでは一つの式だが、現況全体専有面積などをそれぞれ計算してメモし、計算ミスを防ぎ、検算しやすく。</t>
        </r>
      </text>
    </comment>
    <comment ref="K36" authorId="0" shapeId="0" xr:uid="{895E1AF4-9C18-4BF0-9923-01E6460A68E1}">
      <text>
        <r>
          <rPr>
            <sz val="9"/>
            <color indexed="81"/>
            <rFont val="MS P ゴシック"/>
            <family val="3"/>
            <charset val="128"/>
          </rPr>
          <t xml:space="preserve">５％上昇全体事業費÷（再建全体専有面積－現況全体専有面積）
</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user</author>
  </authors>
  <commentList>
    <comment ref="DQ12" authorId="0" shapeId="0" xr:uid="{4BA8E80E-5107-440A-8B2D-F2095B080756}">
      <text>
        <r>
          <rPr>
            <sz val="9"/>
            <color indexed="81"/>
            <rFont val="MS P ゴシック"/>
            <family val="3"/>
            <charset val="128"/>
          </rPr>
          <t>事業スケジュールに基づき、権利変換記事計画の認可公告日に支払う。</t>
        </r>
      </text>
    </comment>
    <comment ref="DV13" authorId="0" shapeId="0" xr:uid="{3B7B72E1-0340-44CD-AD68-5D8475AA20BE}">
      <text>
        <r>
          <rPr>
            <sz val="9"/>
            <color indexed="81"/>
            <rFont val="MS P ゴシック"/>
            <family val="3"/>
            <charset val="128"/>
          </rPr>
          <t>明渡しの期限までに支払う。
法97条第３項　施行者は、前条第二項の明渡しの期限までに第一項の規定による補償額を支払わなければならない。</t>
        </r>
      </text>
    </comment>
    <comment ref="EA21" authorId="0" shapeId="0" xr:uid="{FF9EF4CF-0338-43C1-BA11-5BBDA620FA24}">
      <text>
        <r>
          <rPr>
            <sz val="9"/>
            <color indexed="81"/>
            <rFont val="MS P ゴシック"/>
            <family val="3"/>
            <charset val="128"/>
          </rPr>
          <t>この通知が合うことを確認する。</t>
        </r>
      </text>
    </comment>
    <comment ref="DG34" authorId="0" shapeId="0" xr:uid="{C099B949-2ACF-41BC-8574-3A7C290CEB9D}">
      <text>
        <r>
          <rPr>
            <sz val="9"/>
            <color indexed="81"/>
            <rFont val="MS P ゴシック"/>
            <family val="3"/>
            <charset val="128"/>
          </rPr>
          <t xml:space="preserve">転出者の建物補償費のみが補助対象。
転出者の土地は補助対象ではない。
</t>
        </r>
      </text>
    </comment>
    <comment ref="DG40" authorId="0" shapeId="0" xr:uid="{83055CF7-E19B-4032-980D-20553527EB0E}">
      <text>
        <r>
          <rPr>
            <sz val="9"/>
            <color indexed="81"/>
            <rFont val="MS P ゴシック"/>
            <family val="3"/>
            <charset val="128"/>
          </rPr>
          <t>この数字が合うことを確認する</t>
        </r>
      </text>
    </comment>
    <comment ref="EP45" authorId="0" shapeId="0" xr:uid="{51D3D16F-B898-4C75-9C48-20469082C8EC}">
      <text>
        <r>
          <rPr>
            <sz val="9"/>
            <color indexed="81"/>
            <rFont val="MS P ゴシック"/>
            <family val="3"/>
            <charset val="128"/>
          </rPr>
          <t>支出金合計額を入力。</t>
        </r>
      </text>
    </comment>
  </commentList>
</comments>
</file>

<file path=xl/sharedStrings.xml><?xml version="1.0" encoding="utf-8"?>
<sst xmlns="http://schemas.openxmlformats.org/spreadsheetml/2006/main" count="1009" uniqueCount="424">
  <si>
    <t>建築後40年を経過した某マンションで建替え計画を検討しています。</t>
    <phoneticPr fontId="10"/>
  </si>
  <si>
    <t>下記に示す建替えの条件等に基づいた建替え計画について、下記の解説①～③に相当する数値を算</t>
    <rPh sb="30" eb="32">
      <t>カイセツ</t>
    </rPh>
    <phoneticPr fontId="10"/>
  </si>
  <si>
    <t>出してマークシートに記入しなさい。</t>
    <phoneticPr fontId="10"/>
  </si>
  <si>
    <t>はその数値を使用しなさい。消費税は考慮しないものとします。</t>
    <phoneticPr fontId="10"/>
  </si>
  <si>
    <t>　なお、算出した数値に端数が生じる場合は、単位未満を四捨五入して整数で求め、以降の計算に</t>
    <rPh sb="23" eb="25">
      <t>ミマン</t>
    </rPh>
    <phoneticPr fontId="10"/>
  </si>
  <si>
    <t>【①～⑧各１点、計８点】</t>
    <phoneticPr fontId="10"/>
  </si>
  <si>
    <t>建替えの条件等</t>
    <phoneticPr fontId="10"/>
  </si>
  <si>
    <t>現況マンション</t>
    <phoneticPr fontId="10"/>
  </si>
  <si>
    <t>再建マンション</t>
    <phoneticPr fontId="10"/>
  </si>
  <si>
    <t>・１住戸当りの専有面積は現況マンションと同一とします。</t>
    <phoneticPr fontId="10"/>
  </si>
  <si>
    <t>必要な総事業費</t>
    <phoneticPr fontId="10"/>
  </si>
  <si>
    <t>解　説</t>
    <rPh sb="0" eb="1">
      <t>カイ</t>
    </rPh>
    <rPh sb="2" eb="3">
      <t>セツ</t>
    </rPh>
    <phoneticPr fontId="10"/>
  </si>
  <si>
    <t>１．再建マンションの建物延べ面積(容積対象外面積を含む)は</t>
    <phoneticPr fontId="10"/>
  </si>
  <si>
    <t>①</t>
    <phoneticPr fontId="10"/>
  </si>
  <si>
    <t>㎡です。</t>
    <phoneticPr fontId="10"/>
  </si>
  <si>
    <t>２．再建マンションの住戸数は</t>
    <phoneticPr fontId="10"/>
  </si>
  <si>
    <t>②</t>
    <phoneticPr fontId="10"/>
  </si>
  <si>
    <t>戸となります。</t>
    <rPh sb="0" eb="1">
      <t>ト</t>
    </rPh>
    <phoneticPr fontId="10"/>
  </si>
  <si>
    <t>３．マンション建替え事業に必要な総費用は</t>
    <phoneticPr fontId="10"/>
  </si>
  <si>
    <t>③</t>
    <phoneticPr fontId="10"/>
  </si>
  <si>
    <t>百万円となります。</t>
    <rPh sb="0" eb="3">
      <t>ヒャクマンエン</t>
    </rPh>
    <phoneticPr fontId="10"/>
  </si>
  <si>
    <t xml:space="preserve">４．上記の建替えに必要な費用の全ては、保留床を処分することてで捻出します。
</t>
    <phoneticPr fontId="10"/>
  </si>
  <si>
    <t>ために必要な保留賞の専有面積は</t>
    <rPh sb="3" eb="5">
      <t>ヒツヨウ</t>
    </rPh>
    <rPh sb="6" eb="9">
      <t>ホリュウショウ</t>
    </rPh>
    <rPh sb="10" eb="14">
      <t>センユウメンセキ</t>
    </rPh>
    <phoneticPr fontId="10"/>
  </si>
  <si>
    <t>④</t>
    <phoneticPr fontId="10"/>
  </si>
  <si>
    <t>５．従前の権利者全員が取得できる専有面積の合計は</t>
    <phoneticPr fontId="10"/>
  </si>
  <si>
    <t>⑤</t>
    <phoneticPr fontId="10"/>
  </si>
  <si>
    <t>６．従前の専有面積に対して従後の専有面積の比率(還元率)は</t>
    <rPh sb="2" eb="4">
      <t>ジュウゼン</t>
    </rPh>
    <rPh sb="5" eb="9">
      <t>センユウメンセキ</t>
    </rPh>
    <rPh sb="10" eb="11">
      <t>タイ</t>
    </rPh>
    <rPh sb="13" eb="15">
      <t>ジュウゴ</t>
    </rPh>
    <rPh sb="16" eb="20">
      <t>センユウメンセキ</t>
    </rPh>
    <rPh sb="21" eb="23">
      <t>ヒリツ</t>
    </rPh>
    <rPh sb="24" eb="27">
      <t>カンゲンリツ</t>
    </rPh>
    <phoneticPr fontId="10"/>
  </si>
  <si>
    <t>⑥</t>
    <phoneticPr fontId="10"/>
  </si>
  <si>
    <t>％となります。</t>
    <phoneticPr fontId="10"/>
  </si>
  <si>
    <t>７．仮に建築工事費およびその他事業費が</t>
    <rPh sb="2" eb="3">
      <t>カリ</t>
    </rPh>
    <rPh sb="4" eb="9">
      <t>ケンチクコウジヒ</t>
    </rPh>
    <rPh sb="14" eb="18">
      <t>タジギョウヒ</t>
    </rPh>
    <phoneticPr fontId="10"/>
  </si>
  <si>
    <t>％上昇し、かつ保留床の処分価格が専有面積当たり</t>
    <rPh sb="1" eb="3">
      <t>ジョウショウ</t>
    </rPh>
    <rPh sb="7" eb="10">
      <t>ホリュウショウ</t>
    </rPh>
    <rPh sb="11" eb="15">
      <t>ショブンカカク</t>
    </rPh>
    <rPh sb="16" eb="21">
      <t>センユウメンセキア</t>
    </rPh>
    <phoneticPr fontId="10"/>
  </si>
  <si>
    <t>⑦</t>
    <phoneticPr fontId="10"/>
  </si>
  <si>
    <t>千円/戸の負担が必要となります。</t>
    <rPh sb="0" eb="2">
      <t>センエン</t>
    </rPh>
    <rPh sb="3" eb="4">
      <t>コ</t>
    </rPh>
    <rPh sb="5" eb="7">
      <t>フタン</t>
    </rPh>
    <rPh sb="8" eb="10">
      <t>ヒツヨウ</t>
    </rPh>
    <phoneticPr fontId="10"/>
  </si>
  <si>
    <t>８．上記７．の事業費の場合で、権利者が負担額なしで還元率を</t>
    <rPh sb="2" eb="4">
      <t>ジョウキ</t>
    </rPh>
    <rPh sb="7" eb="10">
      <t>ジギョウヒ</t>
    </rPh>
    <rPh sb="11" eb="13">
      <t>バアイ</t>
    </rPh>
    <rPh sb="15" eb="18">
      <t>ケンリシャ</t>
    </rPh>
    <rPh sb="19" eb="22">
      <t>フタンガク</t>
    </rPh>
    <rPh sb="25" eb="28">
      <t>カンゲンリツ</t>
    </rPh>
    <phoneticPr fontId="10"/>
  </si>
  <si>
    <t>にするためには、保留床処</t>
    <rPh sb="8" eb="11">
      <t>ホリュウショウ</t>
    </rPh>
    <rPh sb="11" eb="12">
      <t>ドコロ</t>
    </rPh>
    <phoneticPr fontId="10"/>
  </si>
  <si>
    <t>分価格を専有面積当たり</t>
    <rPh sb="0" eb="1">
      <t>ブン</t>
    </rPh>
    <rPh sb="1" eb="3">
      <t>カカク</t>
    </rPh>
    <rPh sb="4" eb="9">
      <t>センユウメンセキア</t>
    </rPh>
    <phoneticPr fontId="10"/>
  </si>
  <si>
    <t>⑧</t>
    <phoneticPr fontId="10"/>
  </si>
  <si>
    <t>千円/㎡にする必要があります。</t>
    <rPh sb="0" eb="2">
      <t>センエン</t>
    </rPh>
    <rPh sb="7" eb="9">
      <t>ヒツヨウ</t>
    </rPh>
    <phoneticPr fontId="10"/>
  </si>
  <si>
    <t>［No１］（設問2）</t>
    <rPh sb="6" eb="8">
      <t>セツモン</t>
    </rPh>
    <phoneticPr fontId="10"/>
  </si>
  <si>
    <t xml:space="preserve">答えなさい。（以下、「都市再開発法」については、「法」という。） </t>
    <phoneticPr fontId="10"/>
  </si>
  <si>
    <t>【合計 30 点】</t>
    <phoneticPr fontId="10"/>
  </si>
  <si>
    <t>（設問１）</t>
    <rPh sb="1" eb="3">
      <t>セツモン</t>
    </rPh>
    <phoneticPr fontId="10"/>
  </si>
  <si>
    <t>下記の各諸元に基づき「表１：従前資産の整理」及び「表２:年度別資金計画表」を作成し、①～㉕に</t>
    <phoneticPr fontId="10"/>
  </si>
  <si>
    <t>入る数値を解答しなさい。なお、計算にあたっては各年度及び各項目毎に百万円未満を四捨五入し、以後</t>
    <phoneticPr fontId="10"/>
  </si>
  <si>
    <t>の計算には四捨五入した数値を用いて計算すること。また、消費税は考慮しないものとする。</t>
    <phoneticPr fontId="10"/>
  </si>
  <si>
    <t>【①～㉕ 各１点　計 25 点】</t>
    <phoneticPr fontId="10"/>
  </si>
  <si>
    <t>■施行地区現況</t>
    <rPh sb="1" eb="7">
      <t>セコウチクゲンキョウ</t>
    </rPh>
    <phoneticPr fontId="10"/>
  </si>
  <si>
    <t>施行地区面積</t>
    <rPh sb="0" eb="6">
      <t>セコウチクメンセキ</t>
    </rPh>
    <phoneticPr fontId="10"/>
  </si>
  <si>
    <t>ha</t>
    <phoneticPr fontId="10"/>
  </si>
  <si>
    <t>従前宅地面積計</t>
    <rPh sb="0" eb="6">
      <t>ジュウゼンタクチメンセキ</t>
    </rPh>
    <rPh sb="6" eb="7">
      <t>ケイ</t>
    </rPh>
    <phoneticPr fontId="10"/>
  </si>
  <si>
    <t>㎡</t>
    <phoneticPr fontId="10"/>
  </si>
  <si>
    <t>従前建物延べ面積計</t>
    <rPh sb="6" eb="8">
      <t>メンセキ</t>
    </rPh>
    <rPh sb="8" eb="9">
      <t>ケイ</t>
    </rPh>
    <phoneticPr fontId="10"/>
  </si>
  <si>
    <t>従前資産評価単価（資産評価においては全て下記単価一律）</t>
    <phoneticPr fontId="10"/>
  </si>
  <si>
    <t>土地評価単価</t>
    <rPh sb="4" eb="6">
      <t>タンカ</t>
    </rPh>
    <phoneticPr fontId="10"/>
  </si>
  <si>
    <t>建物評価単価</t>
    <rPh sb="0" eb="6">
      <t>タテモノヒョウカタンカ</t>
    </rPh>
    <phoneticPr fontId="10"/>
  </si>
  <si>
    <t>千円/㎡</t>
    <rPh sb="0" eb="2">
      <t>センエン</t>
    </rPh>
    <phoneticPr fontId="10"/>
  </si>
  <si>
    <t>■計画概要</t>
    <rPh sb="1" eb="5">
      <t>ケイカクガイヨウ</t>
    </rPh>
    <phoneticPr fontId="10"/>
  </si>
  <si>
    <t>施設建築敷地面積</t>
    <rPh sb="6" eb="8">
      <t>メンセキ</t>
    </rPh>
    <phoneticPr fontId="10"/>
  </si>
  <si>
    <t>施設建築物延べ面積</t>
    <rPh sb="0" eb="6">
      <t>シセツケンチクブツノ</t>
    </rPh>
    <rPh sb="7" eb="9">
      <t>メンセキ</t>
    </rPh>
    <phoneticPr fontId="10"/>
  </si>
  <si>
    <t>（従前宅地面積との差は道路拡幅）</t>
    <phoneticPr fontId="10"/>
  </si>
  <si>
    <t>（容積対象外面積を含む）</t>
    <phoneticPr fontId="10"/>
  </si>
  <si>
    <t>■資金計画諸元　［支出金］</t>
    <rPh sb="1" eb="7">
      <t>シキンケイカクショゲン</t>
    </rPh>
    <rPh sb="9" eb="12">
      <t>シシュツキン</t>
    </rPh>
    <phoneticPr fontId="10"/>
  </si>
  <si>
    <t>１．調査設計計画費</t>
    <rPh sb="2" eb="9">
      <t>チョウサセッケイケイカクヒ</t>
    </rPh>
    <phoneticPr fontId="10"/>
  </si>
  <si>
    <t>(1)事業計画作成費</t>
    <rPh sb="3" eb="10">
      <t>ジギョウケイカクサクセイヒ</t>
    </rPh>
    <phoneticPr fontId="10"/>
  </si>
  <si>
    <t>百万円</t>
    <rPh sb="0" eb="3">
      <t>ヒャクマンエン</t>
    </rPh>
    <phoneticPr fontId="10"/>
  </si>
  <si>
    <t>(2)地盤調査費</t>
    <rPh sb="3" eb="8">
      <t>ジバンチョウサヒ</t>
    </rPh>
    <phoneticPr fontId="10"/>
  </si>
  <si>
    <t>(3)施設建築物設計費</t>
    <rPh sb="10" eb="11">
      <t>ヒ</t>
    </rPh>
    <phoneticPr fontId="10"/>
  </si>
  <si>
    <t>(4)権利変換計画作成費</t>
    <rPh sb="11" eb="12">
      <t>ヒ</t>
    </rPh>
    <phoneticPr fontId="10"/>
  </si>
  <si>
    <r>
      <t>（①実施設計費：②工事監理費</t>
    </r>
    <r>
      <rPr>
        <sz val="10"/>
        <color rgb="FF000000"/>
        <rFont val="ＭＳ Ｐゴシック"/>
        <family val="3"/>
        <charset val="128"/>
      </rPr>
      <t>＝</t>
    </r>
    <phoneticPr fontId="10"/>
  </si>
  <si>
    <t>：</t>
    <phoneticPr fontId="10"/>
  </si>
  <si>
    <t>)</t>
    <phoneticPr fontId="10"/>
  </si>
  <si>
    <t>２．土地整備費</t>
    <rPh sb="2" eb="7">
      <t>トチセイビヒ</t>
    </rPh>
    <phoneticPr fontId="10"/>
  </si>
  <si>
    <t>既存建物除去費</t>
    <rPh sb="0" eb="7">
      <t>キゾンタテモノジョキョヒ</t>
    </rPh>
    <phoneticPr fontId="10"/>
  </si>
  <si>
    <t>(1)法第９１条補償費</t>
    <rPh sb="3" eb="4">
      <t>ホウ</t>
    </rPh>
    <rPh sb="4" eb="5">
      <t>ダイ</t>
    </rPh>
    <rPh sb="7" eb="8">
      <t>ジョウ</t>
    </rPh>
    <rPh sb="8" eb="11">
      <t>ホショウヒ</t>
    </rPh>
    <phoneticPr fontId="10"/>
  </si>
  <si>
    <t>(2)法第９７条補償費</t>
    <rPh sb="3" eb="4">
      <t>ホウ</t>
    </rPh>
    <rPh sb="4" eb="5">
      <t>ダイ</t>
    </rPh>
    <rPh sb="7" eb="8">
      <t>ジョウ</t>
    </rPh>
    <rPh sb="8" eb="11">
      <t>ホショウヒ</t>
    </rPh>
    <phoneticPr fontId="10"/>
  </si>
  <si>
    <t>土地転出率：</t>
    <rPh sb="0" eb="5">
      <t>トチテンシュツリツ</t>
    </rPh>
    <phoneticPr fontId="10"/>
  </si>
  <si>
    <t>建物転出率：</t>
    <rPh sb="0" eb="5">
      <t>タテモノテンシュツリツ</t>
    </rPh>
    <phoneticPr fontId="10"/>
  </si>
  <si>
    <t>従前建物面積当たり</t>
    <rPh sb="0" eb="7">
      <t>ジュウゼンタテモノメンセキア</t>
    </rPh>
    <phoneticPr fontId="10"/>
  </si>
  <si>
    <t>仮設店舗設置費</t>
    <rPh sb="0" eb="7">
      <t>カセツテンポセッチヒ</t>
    </rPh>
    <phoneticPr fontId="10"/>
  </si>
  <si>
    <t>５．工　事　費</t>
    <rPh sb="2" eb="3">
      <t>コウ</t>
    </rPh>
    <rPh sb="4" eb="5">
      <t>コト</t>
    </rPh>
    <rPh sb="6" eb="7">
      <t>ヒ</t>
    </rPh>
    <phoneticPr fontId="10"/>
  </si>
  <si>
    <t>４．営　繕　費</t>
    <rPh sb="2" eb="3">
      <t>エイ</t>
    </rPh>
    <rPh sb="4" eb="5">
      <t>ゼン</t>
    </rPh>
    <rPh sb="6" eb="7">
      <t>ヒ</t>
    </rPh>
    <phoneticPr fontId="10"/>
  </si>
  <si>
    <t>３．補　償　費</t>
    <rPh sb="2" eb="3">
      <t>ホ</t>
    </rPh>
    <rPh sb="4" eb="5">
      <t>ショウ</t>
    </rPh>
    <rPh sb="6" eb="7">
      <t>ヒ</t>
    </rPh>
    <phoneticPr fontId="10"/>
  </si>
  <si>
    <t>(1)公共施設整備費</t>
    <rPh sb="3" eb="10">
      <t>コウキョウシセツセイビヒ</t>
    </rPh>
    <phoneticPr fontId="10"/>
  </si>
  <si>
    <t>(2)施設建築物工事費</t>
    <rPh sb="3" eb="11">
      <t>シセツケンチクブツコウジヒ</t>
    </rPh>
    <phoneticPr fontId="10"/>
  </si>
  <si>
    <t>(3)その他付帯工事費</t>
    <rPh sb="5" eb="6">
      <t>タ</t>
    </rPh>
    <rPh sb="6" eb="10">
      <t>フタイコウジ</t>
    </rPh>
    <rPh sb="10" eb="11">
      <t>ヒ</t>
    </rPh>
    <phoneticPr fontId="10"/>
  </si>
  <si>
    <t>施設建築物工事費の</t>
    <rPh sb="0" eb="8">
      <t>シセツケンチクブツコウジヒ</t>
    </rPh>
    <phoneticPr fontId="10"/>
  </si>
  <si>
    <t>６．事　務　費</t>
    <rPh sb="2" eb="3">
      <t>コト</t>
    </rPh>
    <rPh sb="4" eb="5">
      <t>ツトム</t>
    </rPh>
    <rPh sb="6" eb="7">
      <t>ヒ</t>
    </rPh>
    <phoneticPr fontId="10"/>
  </si>
  <si>
    <t>表２記載のとおり</t>
    <rPh sb="0" eb="1">
      <t>ヒョウ</t>
    </rPh>
    <rPh sb="2" eb="4">
      <t>キサイ</t>
    </rPh>
    <phoneticPr fontId="10"/>
  </si>
  <si>
    <t>７．借入金利息</t>
    <rPh sb="2" eb="7">
      <t>シャクニュウキンリソク</t>
    </rPh>
    <phoneticPr fontId="10"/>
  </si>
  <si>
    <t>前年度末累積借入金額の</t>
    <phoneticPr fontId="10"/>
  </si>
  <si>
    <t>表１：従前資産の整理</t>
    <rPh sb="0" eb="1">
      <t>ヒョウ</t>
    </rPh>
    <rPh sb="3" eb="7">
      <t>ジュウゼンシサン</t>
    </rPh>
    <rPh sb="8" eb="10">
      <t>セイリ</t>
    </rPh>
    <phoneticPr fontId="10"/>
  </si>
  <si>
    <t>土地資産</t>
    <rPh sb="0" eb="4">
      <t>トチシサン</t>
    </rPh>
    <phoneticPr fontId="10"/>
  </si>
  <si>
    <t>建物資産</t>
    <rPh sb="0" eb="4">
      <t>タテモノシサン</t>
    </rPh>
    <phoneticPr fontId="10"/>
  </si>
  <si>
    <t>合　　計</t>
    <rPh sb="0" eb="1">
      <t>ゴウ</t>
    </rPh>
    <rPh sb="3" eb="4">
      <t>ケイ</t>
    </rPh>
    <phoneticPr fontId="10"/>
  </si>
  <si>
    <t>権利変換</t>
    <rPh sb="0" eb="4">
      <t>ケンリヘンカン</t>
    </rPh>
    <phoneticPr fontId="10"/>
  </si>
  <si>
    <t>転出</t>
    <rPh sb="0" eb="2">
      <t>テンシュツ</t>
    </rPh>
    <phoneticPr fontId="10"/>
  </si>
  <si>
    <t>合計</t>
    <rPh sb="0" eb="2">
      <t>ゴウケイ</t>
    </rPh>
    <phoneticPr fontId="10"/>
  </si>
  <si>
    <t>①</t>
    <phoneticPr fontId="10"/>
  </si>
  <si>
    <t>（単位：百万円）</t>
    <phoneticPr fontId="10"/>
  </si>
  <si>
    <r>
      <t>■</t>
    </r>
    <r>
      <rPr>
        <b/>
        <sz val="10"/>
        <color rgb="FF000000"/>
        <rFont val="游ゴシック"/>
        <family val="3"/>
        <charset val="128"/>
      </rPr>
      <t>資金計画諸元［収入金］</t>
    </r>
    <phoneticPr fontId="10"/>
  </si>
  <si>
    <t>１．補　助　金</t>
    <rPh sb="2" eb="3">
      <t>ホ</t>
    </rPh>
    <rPh sb="4" eb="5">
      <t>スケ</t>
    </rPh>
    <rPh sb="6" eb="7">
      <t>キン</t>
    </rPh>
    <phoneticPr fontId="10"/>
  </si>
  <si>
    <t>(1)調査設計計画費</t>
    <phoneticPr fontId="10"/>
  </si>
  <si>
    <t>(2)既存建物除却費</t>
    <phoneticPr fontId="10"/>
  </si>
  <si>
    <t>(3)補　償　費</t>
    <phoneticPr fontId="10"/>
  </si>
  <si>
    <t>①法第９１条補償費</t>
    <phoneticPr fontId="10"/>
  </si>
  <si>
    <t>②法第９７条補償費</t>
    <phoneticPr fontId="10"/>
  </si>
  <si>
    <t>(4)共同施設整備費</t>
    <phoneticPr fontId="10"/>
  </si>
  <si>
    <t>(1)用　地　費</t>
    <phoneticPr fontId="10"/>
  </si>
  <si>
    <t>(2)道路整備費</t>
    <rPh sb="7" eb="8">
      <t>ヒ</t>
    </rPh>
    <phoneticPr fontId="10"/>
  </si>
  <si>
    <t>■事業スケジュール</t>
    <rPh sb="1" eb="3">
      <t>ジギョウ</t>
    </rPh>
    <phoneticPr fontId="10"/>
  </si>
  <si>
    <t>［　］書きは各年度の出来高を示し、出来高に応じて当該年度内に支払う。</t>
    <rPh sb="3" eb="4">
      <t>カ</t>
    </rPh>
    <rPh sb="6" eb="9">
      <t>カクネンド</t>
    </rPh>
    <rPh sb="10" eb="13">
      <t>デキダカ</t>
    </rPh>
    <rPh sb="14" eb="15">
      <t>シメ</t>
    </rPh>
    <rPh sb="17" eb="20">
      <t>デキダカ</t>
    </rPh>
    <rPh sb="21" eb="22">
      <t>オウ</t>
    </rPh>
    <rPh sb="24" eb="29">
      <t>トウガイネンドナイ</t>
    </rPh>
    <rPh sb="30" eb="32">
      <t>シハラ</t>
    </rPh>
    <phoneticPr fontId="10"/>
  </si>
  <si>
    <t>保留床処分金(権利者増床)及び参加組合員負担金の組合への入金は最終年度に全額。</t>
    <rPh sb="0" eb="3">
      <t>ホリュウショウ</t>
    </rPh>
    <rPh sb="3" eb="6">
      <t>ショブンキン</t>
    </rPh>
    <rPh sb="7" eb="12">
      <t>ケンリシャゾウショウ</t>
    </rPh>
    <rPh sb="13" eb="14">
      <t>オヨ</t>
    </rPh>
    <rPh sb="15" eb="23">
      <t>サンカクミアイインフタンキン</t>
    </rPh>
    <rPh sb="24" eb="26">
      <t>クミアイ</t>
    </rPh>
    <rPh sb="28" eb="30">
      <t>ニュウキン</t>
    </rPh>
    <rPh sb="31" eb="35">
      <t>サイシュウネンド</t>
    </rPh>
    <rPh sb="36" eb="38">
      <t>ゼンガク</t>
    </rPh>
    <phoneticPr fontId="10"/>
  </si>
  <si>
    <t>なお、法第９１条補償金における物価の変動に応ずる修正率は０％で、権利変換計画の認可公告日に</t>
    <rPh sb="3" eb="5">
      <t>ホウダイ</t>
    </rPh>
    <rPh sb="7" eb="8">
      <t>ジョウ</t>
    </rPh>
    <rPh sb="8" eb="11">
      <t>ホショウキン</t>
    </rPh>
    <rPh sb="15" eb="17">
      <t>ブッカ</t>
    </rPh>
    <rPh sb="18" eb="20">
      <t>ヘンドウ</t>
    </rPh>
    <rPh sb="21" eb="22">
      <t>オウ</t>
    </rPh>
    <rPh sb="24" eb="27">
      <t>シュウセイリツ</t>
    </rPh>
    <rPh sb="32" eb="38">
      <t>ケンリヘンカンケイカク</t>
    </rPh>
    <rPh sb="39" eb="44">
      <t>ニンカコウコクビ</t>
    </rPh>
    <phoneticPr fontId="10"/>
  </si>
  <si>
    <t>全額支払い、法第９７条補償金は都市再開発法に規定される支払期限の日に全額支払う。</t>
    <rPh sb="0" eb="4">
      <t>ゼンガクシハラ</t>
    </rPh>
    <rPh sb="6" eb="8">
      <t>ホウダイ</t>
    </rPh>
    <rPh sb="10" eb="11">
      <t>ジョウ</t>
    </rPh>
    <rPh sb="11" eb="14">
      <t>ホショウキン</t>
    </rPh>
    <rPh sb="15" eb="21">
      <t>トシサイカイハツホウ</t>
    </rPh>
    <rPh sb="22" eb="24">
      <t>キテイ</t>
    </rPh>
    <rPh sb="27" eb="31">
      <t>シハライキゲン</t>
    </rPh>
    <rPh sb="32" eb="33">
      <t>ヒ</t>
    </rPh>
    <rPh sb="34" eb="38">
      <t>ゼンガクシハラ</t>
    </rPh>
    <phoneticPr fontId="10"/>
  </si>
  <si>
    <t>初年度</t>
    <rPh sb="0" eb="3">
      <t>ショネンド</t>
    </rPh>
    <phoneticPr fontId="10"/>
  </si>
  <si>
    <t>2年度</t>
    <rPh sb="1" eb="3">
      <t>ネンド</t>
    </rPh>
    <phoneticPr fontId="10"/>
  </si>
  <si>
    <t>3年度</t>
    <rPh sb="1" eb="3">
      <t>ネンド</t>
    </rPh>
    <phoneticPr fontId="10"/>
  </si>
  <si>
    <t>4年度</t>
    <rPh sb="1" eb="3">
      <t>ネンド</t>
    </rPh>
    <phoneticPr fontId="10"/>
  </si>
  <si>
    <t>5年度</t>
    <rPh sb="1" eb="3">
      <t>ネンド</t>
    </rPh>
    <phoneticPr fontId="10"/>
  </si>
  <si>
    <t>6年度</t>
    <rPh sb="1" eb="3">
      <t>ネンド</t>
    </rPh>
    <phoneticPr fontId="10"/>
  </si>
  <si>
    <t>最終年度</t>
    <rPh sb="0" eb="4">
      <t>サイシュウネンド</t>
    </rPh>
    <phoneticPr fontId="10"/>
  </si>
  <si>
    <t>事業計画</t>
    <rPh sb="0" eb="4">
      <t>ジギョウケイカク</t>
    </rPh>
    <phoneticPr fontId="10"/>
  </si>
  <si>
    <t>地盤調査</t>
    <rPh sb="0" eb="4">
      <t>ジバンチョウサ</t>
    </rPh>
    <phoneticPr fontId="10"/>
  </si>
  <si>
    <t>仮設店舗設置</t>
    <rPh sb="0" eb="6">
      <t>カセツテンポセッチ</t>
    </rPh>
    <phoneticPr fontId="10"/>
  </si>
  <si>
    <t>実施設計</t>
    <rPh sb="0" eb="4">
      <t>ジッシセッケイ</t>
    </rPh>
    <phoneticPr fontId="10"/>
  </si>
  <si>
    <t>権利変換計画</t>
    <rPh sb="0" eb="6">
      <t>ケンリヘンカンケイカク</t>
    </rPh>
    <phoneticPr fontId="10"/>
  </si>
  <si>
    <t xml:space="preserve"> 権利変換計画</t>
    <rPh sb="1" eb="7">
      <t>ケンリヘンカンケイカク</t>
    </rPh>
    <phoneticPr fontId="10"/>
  </si>
  <si>
    <t xml:space="preserve"> 既存建物除却</t>
    <rPh sb="1" eb="7">
      <t>キゾンタテモノジョキャク</t>
    </rPh>
    <phoneticPr fontId="10"/>
  </si>
  <si>
    <t>　施設建築物・その他付帯工事</t>
    <rPh sb="1" eb="6">
      <t>シセツケンチクブツ</t>
    </rPh>
    <rPh sb="9" eb="14">
      <t>タフタイコウジ</t>
    </rPh>
    <phoneticPr fontId="10"/>
  </si>
  <si>
    <t>工事監理</t>
    <rPh sb="0" eb="4">
      <t>コウジカンリ</t>
    </rPh>
    <phoneticPr fontId="10"/>
  </si>
  <si>
    <t xml:space="preserve"> 公共施設整備</t>
    <rPh sb="1" eb="7">
      <t>コウキョウシセツセイビ</t>
    </rPh>
    <phoneticPr fontId="10"/>
  </si>
  <si>
    <t>「表２：年度別資金計画表」は、次頁に記載されています。</t>
    <phoneticPr fontId="10"/>
  </si>
  <si>
    <t>（設問２）</t>
    <rPh sb="1" eb="3">
      <t>セツモン</t>
    </rPh>
    <phoneticPr fontId="10"/>
  </si>
  <si>
    <t>３年度に前年度末時点での借入金を全額返済する場合、再開発組合は参加組合員負担金のうち、何％を</t>
    <phoneticPr fontId="10"/>
  </si>
  <si>
    <t>しないものとし、解答は％表示として小数点以下第2位を切り上げ、小数点以下第１位まで記入しなさい。</t>
    <phoneticPr fontId="10"/>
  </si>
  <si>
    <t>請求すればよいか、㉖に解答しなさい。なお、（設問１) の計算結果を前提に他の支出金、収入金は変動</t>
    <phoneticPr fontId="10"/>
  </si>
  <si>
    <t>【㉖ 2 点】</t>
    <phoneticPr fontId="10"/>
  </si>
  <si>
    <t>㉖</t>
    <phoneticPr fontId="10"/>
  </si>
  <si>
    <t>％</t>
    <phoneticPr fontId="10"/>
  </si>
  <si>
    <t>（設問３）</t>
    <rPh sb="1" eb="3">
      <t>セツモン</t>
    </rPh>
    <phoneticPr fontId="10"/>
  </si>
  <si>
    <t>　</t>
    <phoneticPr fontId="10"/>
  </si>
  <si>
    <t>施設建築物工事費の</t>
    <phoneticPr fontId="10"/>
  </si>
  <si>
    <t>増額が生じ、その不足額を参加組合員負担金で賄うこととした場合、</t>
    <phoneticPr fontId="10"/>
  </si>
  <si>
    <t>「増額後の参加組合員の延べ面積当たりの床単価」はいくらになるか、</t>
    <phoneticPr fontId="10"/>
  </si>
  <si>
    <t>「増額前の延べ面積当たりの床単価」及び「参加組合員の取得する延べ面積」</t>
    <phoneticPr fontId="10"/>
  </si>
  <si>
    <t>と共に解答しなさい。</t>
    <phoneticPr fontId="10"/>
  </si>
  <si>
    <t>当たりの床単価」は、権利床価格、保留床処分金、参加組合員負担金共に同額とする。</t>
    <phoneticPr fontId="10"/>
  </si>
  <si>
    <t>算出に当たっては、「増額前の延べ面積当たりの床単価」を算出し、その床単価から「参加組合員の取得</t>
    <phoneticPr fontId="10"/>
  </si>
  <si>
    <t>する延べ面積」を求めること。</t>
    <phoneticPr fontId="10"/>
  </si>
  <si>
    <t>【㉗㉘㉙各１点　計３点】</t>
    <phoneticPr fontId="10"/>
  </si>
  <si>
    <t>増額前の延べ面積当たりの床単価</t>
    <rPh sb="0" eb="2">
      <t>ゾウガク</t>
    </rPh>
    <rPh sb="2" eb="3">
      <t>マエ</t>
    </rPh>
    <rPh sb="4" eb="5">
      <t>ノ</t>
    </rPh>
    <phoneticPr fontId="10"/>
  </si>
  <si>
    <t>㉗</t>
    <phoneticPr fontId="10"/>
  </si>
  <si>
    <t>参加組合員の取得する延べ面積</t>
    <phoneticPr fontId="10"/>
  </si>
  <si>
    <t>㉘</t>
    <phoneticPr fontId="10"/>
  </si>
  <si>
    <t>増額後の参加組合員の延べ面積当たりの床単価</t>
    <phoneticPr fontId="10"/>
  </si>
  <si>
    <t>㉙</t>
    <phoneticPr fontId="10"/>
  </si>
  <si>
    <t>表２：年度別資金計画表</t>
    <rPh sb="0" eb="1">
      <t>ヒョウ</t>
    </rPh>
    <rPh sb="3" eb="11">
      <t>ネンドベツシキンケイカクヒョウ</t>
    </rPh>
    <phoneticPr fontId="10"/>
  </si>
  <si>
    <t>支出金</t>
    <rPh sb="0" eb="3">
      <t>シシュツキン</t>
    </rPh>
    <phoneticPr fontId="10"/>
  </si>
  <si>
    <t>(2)地盤調査費</t>
    <rPh sb="3" eb="5">
      <t>ジバン</t>
    </rPh>
    <rPh sb="5" eb="8">
      <t>チョウサヒ</t>
    </rPh>
    <phoneticPr fontId="10"/>
  </si>
  <si>
    <t>(3)施設建築物設計費</t>
    <phoneticPr fontId="10"/>
  </si>
  <si>
    <t>①実施設計費</t>
    <phoneticPr fontId="10"/>
  </si>
  <si>
    <t>②工事監理費</t>
    <phoneticPr fontId="10"/>
  </si>
  <si>
    <t>(4)権利変換計画作成費</t>
    <rPh sb="3" eb="5">
      <t>ケンリ</t>
    </rPh>
    <rPh sb="11" eb="12">
      <t>ヒ</t>
    </rPh>
    <phoneticPr fontId="10"/>
  </si>
  <si>
    <t>(1)法第９１条補償費</t>
    <rPh sb="10" eb="11">
      <t>ヒ</t>
    </rPh>
    <phoneticPr fontId="10"/>
  </si>
  <si>
    <t>(2)法第９７条補償費</t>
    <rPh sb="10" eb="11">
      <t>ヒ</t>
    </rPh>
    <phoneticPr fontId="10"/>
  </si>
  <si>
    <t>仮設店舗設置費</t>
    <rPh sb="0" eb="4">
      <t>カセツテンポ</t>
    </rPh>
    <rPh sb="4" eb="7">
      <t>セッチヒ</t>
    </rPh>
    <phoneticPr fontId="10"/>
  </si>
  <si>
    <t>(1)公共施設整備費</t>
    <rPh sb="5" eb="7">
      <t>シセツ</t>
    </rPh>
    <phoneticPr fontId="10"/>
  </si>
  <si>
    <t>(2)施設建築物工事賛費</t>
    <rPh sb="11" eb="12">
      <t>ヒ</t>
    </rPh>
    <phoneticPr fontId="10"/>
  </si>
  <si>
    <t>(3)その他付帯工事費</t>
    <phoneticPr fontId="10"/>
  </si>
  <si>
    <t>上記１．～５．の合計</t>
    <rPh sb="0" eb="2">
      <t>ジョウキ</t>
    </rPh>
    <rPh sb="8" eb="10">
      <t>ゴウケイ</t>
    </rPh>
    <phoneticPr fontId="10"/>
  </si>
  <si>
    <t>事業支出金合計（上記１．～７．の合計）</t>
    <rPh sb="0" eb="7">
      <t>ジギョウシシュツキンゴウケイ</t>
    </rPh>
    <rPh sb="8" eb="10">
      <t>ジョウキ</t>
    </rPh>
    <rPh sb="16" eb="18">
      <t>ゴウケイ</t>
    </rPh>
    <phoneticPr fontId="10"/>
  </si>
  <si>
    <t>８．借入金償還金</t>
    <rPh sb="2" eb="8">
      <t>シャクニュウキンショウカンキン</t>
    </rPh>
    <phoneticPr fontId="10"/>
  </si>
  <si>
    <t>支出金合計（上記１．～８．の合計）</t>
    <rPh sb="0" eb="5">
      <t>シシュツキンゴウケイ</t>
    </rPh>
    <rPh sb="6" eb="8">
      <t>ジョウキ</t>
    </rPh>
    <rPh sb="14" eb="16">
      <t>ゴウケイ</t>
    </rPh>
    <phoneticPr fontId="10"/>
  </si>
  <si>
    <t>(1)調査設計計画費</t>
    <rPh sb="7" eb="9">
      <t>ケイカク</t>
    </rPh>
    <phoneticPr fontId="10"/>
  </si>
  <si>
    <t>①事業計画作成費</t>
    <phoneticPr fontId="10"/>
  </si>
  <si>
    <t>②地盤調査費</t>
    <phoneticPr fontId="10"/>
  </si>
  <si>
    <t>③実施設計費</t>
    <rPh sb="1" eb="6">
      <t>ジッシセッケイヒ</t>
    </rPh>
    <phoneticPr fontId="10"/>
  </si>
  <si>
    <t>④工事監理費</t>
    <rPh sb="1" eb="6">
      <t>コウジカンリヒ</t>
    </rPh>
    <phoneticPr fontId="10"/>
  </si>
  <si>
    <t>⑤権利変換計画作成費</t>
    <rPh sb="1" eb="10">
      <t>ケンリヘンカンケイカクサクセイヒ</t>
    </rPh>
    <phoneticPr fontId="10"/>
  </si>
  <si>
    <t>(3)補　償　費</t>
    <rPh sb="3" eb="4">
      <t>ホ</t>
    </rPh>
    <rPh sb="5" eb="6">
      <t>ショウ</t>
    </rPh>
    <rPh sb="7" eb="8">
      <t>ヒ</t>
    </rPh>
    <phoneticPr fontId="10"/>
  </si>
  <si>
    <t>(4)共同施設整備費</t>
    <rPh sb="9" eb="10">
      <t>ヒ</t>
    </rPh>
    <phoneticPr fontId="10"/>
  </si>
  <si>
    <t>２．公共施設管理者負担金（道路拡幅分）</t>
    <phoneticPr fontId="10"/>
  </si>
  <si>
    <t>(2)道路整備費</t>
    <phoneticPr fontId="10"/>
  </si>
  <si>
    <t>上記１．～２．の合計</t>
    <rPh sb="0" eb="2">
      <t>ジョウキ</t>
    </rPh>
    <rPh sb="8" eb="10">
      <t>ゴウケイ</t>
    </rPh>
    <phoneticPr fontId="10"/>
  </si>
  <si>
    <t>３．保留床処分金（権利者増床）</t>
    <phoneticPr fontId="10"/>
  </si>
  <si>
    <t>４．参加組合員負担金</t>
    <rPh sb="9" eb="10">
      <t>キン</t>
    </rPh>
    <phoneticPr fontId="10"/>
  </si>
  <si>
    <t>事業収入合計（上記１．～４．の合計）</t>
    <rPh sb="0" eb="6">
      <t>ジギョウシュウニュウゴウケイ</t>
    </rPh>
    <rPh sb="7" eb="9">
      <t>ジョウキ</t>
    </rPh>
    <rPh sb="15" eb="17">
      <t>ゴウケイ</t>
    </rPh>
    <phoneticPr fontId="10"/>
  </si>
  <si>
    <t>５．借　入　金</t>
    <rPh sb="2" eb="3">
      <t>シャク</t>
    </rPh>
    <rPh sb="4" eb="5">
      <t>イ</t>
    </rPh>
    <rPh sb="6" eb="7">
      <t>キン</t>
    </rPh>
    <phoneticPr fontId="10"/>
  </si>
  <si>
    <t>収入金合計（上記１．～５．の合計）</t>
    <rPh sb="0" eb="5">
      <t>シュウニュウキンゴウケイ</t>
    </rPh>
    <rPh sb="6" eb="8">
      <t>ジョウキ</t>
    </rPh>
    <rPh sb="14" eb="16">
      <t>ゴウケイ</t>
    </rPh>
    <phoneticPr fontId="10"/>
  </si>
  <si>
    <t>年度末での累積借入金額</t>
    <rPh sb="10" eb="11">
      <t>ガク</t>
    </rPh>
    <phoneticPr fontId="10"/>
  </si>
  <si>
    <t>収入金</t>
    <rPh sb="0" eb="3">
      <t>シュウニュウキン</t>
    </rPh>
    <phoneticPr fontId="10"/>
  </si>
  <si>
    <t>２年度</t>
    <rPh sb="1" eb="3">
      <t>ネンド</t>
    </rPh>
    <phoneticPr fontId="10"/>
  </si>
  <si>
    <t>３年度</t>
    <rPh sb="1" eb="3">
      <t>ネンド</t>
    </rPh>
    <phoneticPr fontId="10"/>
  </si>
  <si>
    <t>４年度</t>
    <rPh sb="1" eb="3">
      <t>ネンド</t>
    </rPh>
    <phoneticPr fontId="10"/>
  </si>
  <si>
    <t>５年度</t>
    <rPh sb="1" eb="3">
      <t>ネンド</t>
    </rPh>
    <phoneticPr fontId="10"/>
  </si>
  <si>
    <t>６年度</t>
    <rPh sb="1" eb="3">
      <t>ネンド</t>
    </rPh>
    <phoneticPr fontId="10"/>
  </si>
  <si>
    <t>　（単位：百万円）</t>
    <rPh sb="2" eb="4">
      <t>タンイ</t>
    </rPh>
    <rPh sb="5" eb="8">
      <t>ヒャクマンエン</t>
    </rPh>
    <phoneticPr fontId="10"/>
  </si>
  <si>
    <t>⑨</t>
    <phoneticPr fontId="10"/>
  </si>
  <si>
    <t>⑩</t>
    <phoneticPr fontId="10"/>
  </si>
  <si>
    <t>⑪</t>
    <phoneticPr fontId="10"/>
  </si>
  <si>
    <t>⑬</t>
    <phoneticPr fontId="10"/>
  </si>
  <si>
    <t>⑮</t>
    <phoneticPr fontId="10"/>
  </si>
  <si>
    <t>⑳</t>
    <phoneticPr fontId="10"/>
  </si>
  <si>
    <t>⑱</t>
    <phoneticPr fontId="10"/>
  </si>
  <si>
    <t>⑲</t>
    <phoneticPr fontId="10"/>
  </si>
  <si>
    <t>㉕</t>
    <phoneticPr fontId="10"/>
  </si>
  <si>
    <t>㉑</t>
    <phoneticPr fontId="10"/>
  </si>
  <si>
    <t>㉓</t>
    <phoneticPr fontId="10"/>
  </si>
  <si>
    <t>㉔</t>
    <phoneticPr fontId="10"/>
  </si>
  <si>
    <t>⑰</t>
    <phoneticPr fontId="10"/>
  </si>
  <si>
    <t>⑯</t>
    <phoneticPr fontId="10"/>
  </si>
  <si>
    <t>⑭</t>
    <phoneticPr fontId="10"/>
  </si>
  <si>
    <t>⑫</t>
    <phoneticPr fontId="10"/>
  </si>
  <si>
    <r>
      <t>[No 2]　</t>
    </r>
    <r>
      <rPr>
        <sz val="9"/>
        <color rgb="FF000000"/>
        <rFont val="ＭＳ Ｐゴシック"/>
        <family val="3"/>
        <charset val="128"/>
      </rPr>
      <t>組合施行の第一種市衛地再開発事業の資金計画作成について、（設問１）（設問２）（設閣３）に</t>
    </r>
    <phoneticPr fontId="10"/>
  </si>
  <si>
    <t>[No. ４]　</t>
    <phoneticPr fontId="10"/>
  </si>
  <si>
    <t>利変換計画の試算を作成することとなりました。</t>
    <phoneticPr fontId="10"/>
  </si>
  <si>
    <t>　組合施行の市街地再開発事業を検討しているある地区について、再開発プランナーであるあなたが権</t>
    <rPh sb="15" eb="17">
      <t>ケントウ</t>
    </rPh>
    <phoneticPr fontId="10"/>
  </si>
  <si>
    <t>　以下の前提条件に従い、（設問１） から（設問４） に答え、①～⑳に相当する数値を算出してマーク</t>
    <phoneticPr fontId="10"/>
  </si>
  <si>
    <t>シートに記入しなさい。</t>
    <phoneticPr fontId="10"/>
  </si>
  <si>
    <t>【①～⑳各１点合計２０点】</t>
    <phoneticPr fontId="10"/>
  </si>
  <si>
    <t>【前提条件】</t>
    <phoneticPr fontId="10"/>
  </si>
  <si>
    <t>都市再開発法第１１０条による全員同意型</t>
    <phoneticPr fontId="10"/>
  </si>
  <si>
    <t>１．従後の敷地の権利形態は、一筆共有とし、その所有権の共有持分を所有します。</t>
    <phoneticPr fontId="10"/>
  </si>
  <si>
    <t>２．従後の建築施設の部分の価額は、設問において指示のある場合を除き、次により算定する。</t>
    <phoneticPr fontId="10"/>
  </si>
  <si>
    <t>（１） 土地価額</t>
    <phoneticPr fontId="10"/>
  </si>
  <si>
    <t>①用途別土地効用比を用いて土地費相当額を各用途に配分し、用途別土地価額を求める。</t>
    <phoneticPr fontId="10"/>
  </si>
  <si>
    <t>②同一用途内における各専有区画の専有面積と階層別及び位置別の土地効用比を用いて、各専有</t>
    <phoneticPr fontId="10"/>
  </si>
  <si>
    <t>　区画の土地効用積数の割合を求める。</t>
    <phoneticPr fontId="10"/>
  </si>
  <si>
    <t>③当該土地効用積数の割合をもって同一用途に配分された土地費相当額を各専有区画に配分する。</t>
    <phoneticPr fontId="10"/>
  </si>
  <si>
    <t>（２）建物価格</t>
    <rPh sb="3" eb="7">
      <t>タテモノカカク</t>
    </rPh>
    <phoneticPr fontId="10"/>
  </si>
  <si>
    <t>①下記４．の用途別の建築工事費相当額と次の②により算定する用途別のその他建物費相当額と</t>
    <phoneticPr fontId="10"/>
  </si>
  <si>
    <t>　を合算して、用途別の建物価額（総額）とする。</t>
    <phoneticPr fontId="10"/>
  </si>
  <si>
    <t>②その他建物費相当額は、用途別専有面積割合で按分して用途別のその他建物費相当額とする。</t>
    <phoneticPr fontId="10"/>
  </si>
  <si>
    <t>③用途別の建物価額（総額）は、同一用途内の各専有区画の専有面積割合で各専有区画に配分す</t>
    <phoneticPr fontId="10"/>
  </si>
  <si>
    <t>　る。</t>
    <phoneticPr fontId="10"/>
  </si>
  <si>
    <t>（３）権利床価格</t>
    <rPh sb="3" eb="8">
      <t>ケンリユカカカク</t>
    </rPh>
    <phoneticPr fontId="10"/>
  </si>
  <si>
    <t>上記（１）及び（２） で求めた各専有区画の土地価額と建物価額の合計額をもって各専有区画の</t>
    <phoneticPr fontId="10"/>
  </si>
  <si>
    <t>権利床価額とする。</t>
    <rPh sb="0" eb="5">
      <t>ケンリユカカガク</t>
    </rPh>
    <phoneticPr fontId="10"/>
  </si>
  <si>
    <t>３．再開発ビルの用途別専有面積と用途別土地効用比</t>
    <rPh sb="2" eb="5">
      <t>サイカイハツ</t>
    </rPh>
    <rPh sb="8" eb="15">
      <t>ヨウトベツセンユウメンセキ</t>
    </rPh>
    <rPh sb="16" eb="24">
      <t>ヨウトベツトチコウヨウヒ</t>
    </rPh>
    <phoneticPr fontId="10"/>
  </si>
  <si>
    <t>用途別専有面積（㎡）</t>
    <rPh sb="0" eb="7">
      <t>ヨウトベツセンユウメンセキ</t>
    </rPh>
    <phoneticPr fontId="10"/>
  </si>
  <si>
    <t>用途別土地効用比</t>
    <rPh sb="0" eb="8">
      <t>ヨウトベツトチコウヨウヒ</t>
    </rPh>
    <phoneticPr fontId="10"/>
  </si>
  <si>
    <t>備考</t>
    <rPh sb="0" eb="2">
      <t>ビコウ</t>
    </rPh>
    <phoneticPr fontId="10"/>
  </si>
  <si>
    <t>用途（階数）</t>
    <rPh sb="0" eb="2">
      <t>ヨウト</t>
    </rPh>
    <rPh sb="3" eb="5">
      <t>カイスウ</t>
    </rPh>
    <phoneticPr fontId="10"/>
  </si>
  <si>
    <t>４．事業原価の構成</t>
    <rPh sb="2" eb="6">
      <t>ジギョウゲンカ</t>
    </rPh>
    <rPh sb="7" eb="9">
      <t>コウセイ</t>
    </rPh>
    <phoneticPr fontId="10"/>
  </si>
  <si>
    <t>項目</t>
    <rPh sb="0" eb="2">
      <t>コウモク</t>
    </rPh>
    <phoneticPr fontId="10"/>
  </si>
  <si>
    <t>住宅（千円）</t>
    <rPh sb="0" eb="2">
      <t>ジュウタク</t>
    </rPh>
    <rPh sb="3" eb="5">
      <t>センエン</t>
    </rPh>
    <phoneticPr fontId="10"/>
  </si>
  <si>
    <t>事務所（千円）</t>
    <rPh sb="0" eb="3">
      <t>ジムショ</t>
    </rPh>
    <rPh sb="4" eb="6">
      <t>センエン</t>
    </rPh>
    <phoneticPr fontId="10"/>
  </si>
  <si>
    <t>店舗（千円）</t>
    <rPh sb="0" eb="2">
      <t>テンポ</t>
    </rPh>
    <rPh sb="3" eb="5">
      <t>センエン</t>
    </rPh>
    <phoneticPr fontId="10"/>
  </si>
  <si>
    <t>合計（千円）</t>
    <rPh sb="0" eb="2">
      <t>ゴウケイ</t>
    </rPh>
    <rPh sb="3" eb="5">
      <t>センエン</t>
    </rPh>
    <phoneticPr fontId="10"/>
  </si>
  <si>
    <t xml:space="preserve"> 土地費相当額</t>
    <rPh sb="1" eb="7">
      <t>トチヒソウトウガク</t>
    </rPh>
    <phoneticPr fontId="10"/>
  </si>
  <si>
    <t xml:space="preserve"> 建築工事費相当額</t>
    <rPh sb="1" eb="9">
      <t>ケンチクコウジヒソウトウガク</t>
    </rPh>
    <phoneticPr fontId="10"/>
  </si>
  <si>
    <t xml:space="preserve"> その他建物費相当額</t>
    <rPh sb="3" eb="10">
      <t>タタテモノヒソウトウガク</t>
    </rPh>
    <phoneticPr fontId="10"/>
  </si>
  <si>
    <t xml:space="preserve"> 事業原価（合計）</t>
    <rPh sb="1" eb="5">
      <t>ジギョウゲンカ</t>
    </rPh>
    <rPh sb="6" eb="8">
      <t>ゴウケイ</t>
    </rPh>
    <phoneticPr fontId="10"/>
  </si>
  <si>
    <t xml:space="preserve"> 住　宅（5階～10階）</t>
    <rPh sb="1" eb="2">
      <t>ジュウ</t>
    </rPh>
    <rPh sb="3" eb="4">
      <t>タク</t>
    </rPh>
    <rPh sb="6" eb="7">
      <t>カイ</t>
    </rPh>
    <rPh sb="10" eb="11">
      <t>カイ</t>
    </rPh>
    <phoneticPr fontId="10"/>
  </si>
  <si>
    <t xml:space="preserve"> 事務所（2階～４階）</t>
    <rPh sb="1" eb="4">
      <t>ジムショ</t>
    </rPh>
    <rPh sb="6" eb="7">
      <t>カイ</t>
    </rPh>
    <rPh sb="9" eb="10">
      <t>カイ</t>
    </rPh>
    <phoneticPr fontId="10"/>
  </si>
  <si>
    <t xml:space="preserve"> 店　舗（1階）</t>
    <rPh sb="1" eb="2">
      <t>ミセ</t>
    </rPh>
    <rPh sb="3" eb="4">
      <t>ホ</t>
    </rPh>
    <rPh sb="6" eb="7">
      <t>カイ</t>
    </rPh>
    <phoneticPr fontId="10"/>
  </si>
  <si>
    <t xml:space="preserve"> 合　計</t>
    <rPh sb="1" eb="2">
      <t>ゴウ</t>
    </rPh>
    <rPh sb="3" eb="4">
      <t>ケイ</t>
    </rPh>
    <phoneticPr fontId="10"/>
  </si>
  <si>
    <t>ー</t>
    <phoneticPr fontId="10"/>
  </si>
  <si>
    <t>各階800㎡とする</t>
    <rPh sb="0" eb="2">
      <t>カクカイ</t>
    </rPh>
    <phoneticPr fontId="10"/>
  </si>
  <si>
    <t>　この地区の権利者の方の要請に応じて、権利変換の試算結果を示すこととしました。</t>
    <phoneticPr fontId="10"/>
  </si>
  <si>
    <t>以下の条件をもとに、Aさん及びBさんの従前資産評価額を算出しなさい。</t>
    <phoneticPr fontId="10"/>
  </si>
  <si>
    <t>算出結果に端数が生じる場合は、千円未満を四捨五入し、整数で記入しなさい。</t>
    <phoneticPr fontId="10"/>
  </si>
  <si>
    <t>権利
者名</t>
    <rPh sb="0" eb="2">
      <t>ケンリ</t>
    </rPh>
    <rPh sb="3" eb="4">
      <t>シャ</t>
    </rPh>
    <rPh sb="4" eb="5">
      <t>ナ</t>
    </rPh>
    <phoneticPr fontId="10"/>
  </si>
  <si>
    <t>権利状況</t>
    <rPh sb="0" eb="4">
      <t>ケンリジョウキョウ</t>
    </rPh>
    <phoneticPr fontId="10"/>
  </si>
  <si>
    <t>面積
（㎡）</t>
    <rPh sb="0" eb="2">
      <t>メンセキ</t>
    </rPh>
    <phoneticPr fontId="10"/>
  </si>
  <si>
    <t>更地単価
(千円/㎡)</t>
    <rPh sb="0" eb="4">
      <t>サラチタンカ</t>
    </rPh>
    <rPh sb="6" eb="8">
      <t>センエン</t>
    </rPh>
    <phoneticPr fontId="10"/>
  </si>
  <si>
    <t>土地権利状況</t>
    <rPh sb="0" eb="6">
      <t>トチケンリジョウキョウ</t>
    </rPh>
    <phoneticPr fontId="10"/>
  </si>
  <si>
    <t>建物権利状況</t>
    <rPh sb="0" eb="6">
      <t>タテモノケンリジョウキョウ</t>
    </rPh>
    <phoneticPr fontId="10"/>
  </si>
  <si>
    <t>権利割合
（％）</t>
    <rPh sb="0" eb="4">
      <t>ケンリワリアイ</t>
    </rPh>
    <phoneticPr fontId="10"/>
  </si>
  <si>
    <t>延べ面積
（㎡）</t>
    <rPh sb="0" eb="1">
      <t>ノ</t>
    </rPh>
    <rPh sb="2" eb="4">
      <t>メンセキ</t>
    </rPh>
    <phoneticPr fontId="10"/>
  </si>
  <si>
    <t>再調達
単価
(千円/㎡)</t>
    <rPh sb="0" eb="3">
      <t>サイチョウタツ</t>
    </rPh>
    <rPh sb="4" eb="6">
      <t>タンカ</t>
    </rPh>
    <rPh sb="8" eb="10">
      <t>センエン</t>
    </rPh>
    <phoneticPr fontId="10"/>
  </si>
  <si>
    <t>現価率
（％）</t>
    <rPh sb="0" eb="3">
      <t>ゲンカリツ</t>
    </rPh>
    <phoneticPr fontId="10"/>
  </si>
  <si>
    <t>従前資産
評価額
（千円）</t>
    <rPh sb="0" eb="4">
      <t>ジュウゼンシサン</t>
    </rPh>
    <rPh sb="5" eb="8">
      <t>ヒョウカガク</t>
    </rPh>
    <rPh sb="10" eb="12">
      <t>センエン</t>
    </rPh>
    <phoneticPr fontId="10"/>
  </si>
  <si>
    <t>　権利者Aさんは、７階７号室の取得を希望しています。７階７号室の権利床価額を算出しなさい。</t>
    <phoneticPr fontId="10"/>
  </si>
  <si>
    <t>は千円未満を四捨五入し、整数で記入し、各設問の計算にはその数値を使用するものとします。なお、</t>
    <phoneticPr fontId="10"/>
  </si>
  <si>
    <t>効用積数の割合は、それぞれ小数点以下第５位を四捨五入して小数点以下第４位までを使用して算定</t>
    <phoneticPr fontId="10"/>
  </si>
  <si>
    <t>すること。</t>
    <phoneticPr fontId="10"/>
  </si>
  <si>
    <t>算出にあたっては、前提条件を踏まえ、以下の（イ)、(口)、(ハ）を順番に算定しなさい。算出結果</t>
    <phoneticPr fontId="10"/>
  </si>
  <si>
    <t>A</t>
    <phoneticPr fontId="10"/>
  </si>
  <si>
    <t>B</t>
    <phoneticPr fontId="10"/>
  </si>
  <si>
    <t>借地権者
(建物所有者)</t>
    <rPh sb="0" eb="4">
      <t>シャクチケンシャ</t>
    </rPh>
    <rPh sb="6" eb="11">
      <t>タテモノショユウシャ</t>
    </rPh>
    <phoneticPr fontId="10"/>
  </si>
  <si>
    <t>土地建物
所有者</t>
    <rPh sb="0" eb="4">
      <t>トチタテモノ</t>
    </rPh>
    <rPh sb="5" eb="8">
      <t>ショユウシャ</t>
    </rPh>
    <phoneticPr fontId="10"/>
  </si>
  <si>
    <t>　（イ）用途別専有面積と用途別土地効用比を使用して、用途別土地価額を算出し、表１を完成させなさ</t>
    <phoneticPr fontId="10"/>
  </si>
  <si>
    <t>い。</t>
    <phoneticPr fontId="10"/>
  </si>
  <si>
    <t>〈表１：用途別土地価額〉</t>
    <rPh sb="1" eb="2">
      <t>ヒョウ</t>
    </rPh>
    <rPh sb="4" eb="11">
      <t>ヨウトベツトチカガク</t>
    </rPh>
    <phoneticPr fontId="10"/>
  </si>
  <si>
    <t>用途別専有面積
（㎡）</t>
    <rPh sb="0" eb="7">
      <t>ヨウトベツセンユウメンセキ</t>
    </rPh>
    <phoneticPr fontId="10"/>
  </si>
  <si>
    <t>用途別
土地効用比</t>
    <rPh sb="0" eb="3">
      <t>ヨウトベツ</t>
    </rPh>
    <rPh sb="4" eb="9">
      <t>トチコウヨウヒ</t>
    </rPh>
    <phoneticPr fontId="10"/>
  </si>
  <si>
    <t>用途別土地効用
積数の割合</t>
    <rPh sb="0" eb="2">
      <t>ヨウト</t>
    </rPh>
    <rPh sb="2" eb="3">
      <t>ベツ</t>
    </rPh>
    <rPh sb="3" eb="5">
      <t>トチ</t>
    </rPh>
    <rPh sb="5" eb="7">
      <t>コウヨウ</t>
    </rPh>
    <phoneticPr fontId="10"/>
  </si>
  <si>
    <t>用途別土地価額
（千円）</t>
    <rPh sb="0" eb="2">
      <t>ヨウト</t>
    </rPh>
    <rPh sb="2" eb="3">
      <t>ベツ</t>
    </rPh>
    <rPh sb="3" eb="5">
      <t>トチ</t>
    </rPh>
    <rPh sb="5" eb="7">
      <t>カガク</t>
    </rPh>
    <rPh sb="9" eb="11">
      <t>センエン</t>
    </rPh>
    <phoneticPr fontId="10"/>
  </si>
  <si>
    <t>　（ロ）次に、住宅用途について、前提条件及び前記（イ）の値を用いて、表２の階層別土地効用比を使</t>
    <phoneticPr fontId="10"/>
  </si>
  <si>
    <t>用して住宅の階層別土地価額を算出し、表２を完成させなさい。</t>
    <phoneticPr fontId="10"/>
  </si>
  <si>
    <t>〈表２：住宅の階層別土地価額〉</t>
    <rPh sb="1" eb="2">
      <t>ヒョウ</t>
    </rPh>
    <rPh sb="4" eb="6">
      <t>ジュウタク</t>
    </rPh>
    <rPh sb="7" eb="10">
      <t>カイソウベツ</t>
    </rPh>
    <rPh sb="10" eb="14">
      <t>トチカガク</t>
    </rPh>
    <phoneticPr fontId="10"/>
  </si>
  <si>
    <t>10階</t>
    <rPh sb="2" eb="3">
      <t>カイ</t>
    </rPh>
    <phoneticPr fontId="10"/>
  </si>
  <si>
    <t>9階</t>
    <rPh sb="1" eb="2">
      <t>カイ</t>
    </rPh>
    <phoneticPr fontId="10"/>
  </si>
  <si>
    <t>8階</t>
    <rPh sb="1" eb="2">
      <t>カイ</t>
    </rPh>
    <phoneticPr fontId="10"/>
  </si>
  <si>
    <t>7階</t>
    <rPh sb="1" eb="2">
      <t>カイ</t>
    </rPh>
    <phoneticPr fontId="10"/>
  </si>
  <si>
    <t>6階</t>
    <rPh sb="1" eb="2">
      <t>カイ</t>
    </rPh>
    <phoneticPr fontId="10"/>
  </si>
  <si>
    <t>5階</t>
    <rPh sb="1" eb="2">
      <t>カイ</t>
    </rPh>
    <phoneticPr fontId="10"/>
  </si>
  <si>
    <t>用途</t>
    <rPh sb="0" eb="2">
      <t>ヨウト</t>
    </rPh>
    <phoneticPr fontId="10"/>
  </si>
  <si>
    <t>階層別専有面積
（㎡）</t>
    <rPh sb="0" eb="2">
      <t>カイソウ</t>
    </rPh>
    <rPh sb="2" eb="3">
      <t>ベツ</t>
    </rPh>
    <rPh sb="3" eb="5">
      <t>センユウ</t>
    </rPh>
    <rPh sb="5" eb="7">
      <t>メンセキ</t>
    </rPh>
    <phoneticPr fontId="10"/>
  </si>
  <si>
    <t>階層別
土地効用比</t>
    <rPh sb="0" eb="3">
      <t>カイソウベツ</t>
    </rPh>
    <rPh sb="4" eb="9">
      <t>トチコウヨウヒ</t>
    </rPh>
    <phoneticPr fontId="10"/>
  </si>
  <si>
    <t>階層別土地効用
積数の割合</t>
    <rPh sb="0" eb="3">
      <t>カイソウベツ</t>
    </rPh>
    <rPh sb="3" eb="7">
      <t>トチコウヨウ</t>
    </rPh>
    <rPh sb="8" eb="10">
      <t>セキスウ</t>
    </rPh>
    <rPh sb="11" eb="13">
      <t>ワリアイ</t>
    </rPh>
    <phoneticPr fontId="10"/>
  </si>
  <si>
    <t>階層土地価額
（千円）</t>
    <rPh sb="0" eb="2">
      <t>カイソウ</t>
    </rPh>
    <rPh sb="2" eb="4">
      <t>トチ</t>
    </rPh>
    <rPh sb="4" eb="6">
      <t>カガク</t>
    </rPh>
    <rPh sb="8" eb="10">
      <t>センエン</t>
    </rPh>
    <phoneticPr fontId="10"/>
  </si>
  <si>
    <t>（ハ）前記（口）で算出された階層別土地価額を、下記の図ー1 「7階の住戸区画図（各室専有面積と位置</t>
    <phoneticPr fontId="10"/>
  </si>
  <si>
    <t>別土地効用比）」を用いて７階の各区画に配分し、これに各区画の建物価額を加えて、７階各区画の権</t>
    <phoneticPr fontId="10"/>
  </si>
  <si>
    <t>利床価額を求めなさい。なお、各区画の建物価額は住宅1㎡当たりの建物価格を求めてから、これに</t>
    <phoneticPr fontId="10"/>
  </si>
  <si>
    <t>各区画の専有面積を乗じて算定するものとする。なお、解答は千円未満を四捨五入し、整数で記入し</t>
    <phoneticPr fontId="10"/>
  </si>
  <si>
    <t>なさい。</t>
    <phoneticPr fontId="10"/>
  </si>
  <si>
    <t>［図ー1]７階の住戸区画図（各室専有面積と位置別土地効用比率）</t>
    <phoneticPr fontId="10"/>
  </si>
  <si>
    <t>１号室</t>
    <rPh sb="1" eb="3">
      <t>ゴウシツ</t>
    </rPh>
    <phoneticPr fontId="10"/>
  </si>
  <si>
    <t>２号室</t>
    <rPh sb="1" eb="3">
      <t>ゴウシツ</t>
    </rPh>
    <phoneticPr fontId="10"/>
  </si>
  <si>
    <t>３号室</t>
    <rPh sb="1" eb="3">
      <t>ゴウシツ</t>
    </rPh>
    <phoneticPr fontId="10"/>
  </si>
  <si>
    <t>４号室</t>
    <rPh sb="1" eb="3">
      <t>ゴウシツ</t>
    </rPh>
    <phoneticPr fontId="10"/>
  </si>
  <si>
    <t>５号室</t>
    <rPh sb="1" eb="3">
      <t>ゴウシツ</t>
    </rPh>
    <phoneticPr fontId="10"/>
  </si>
  <si>
    <t>６号室</t>
    <rPh sb="1" eb="3">
      <t>ゴウシツ</t>
    </rPh>
    <phoneticPr fontId="10"/>
  </si>
  <si>
    <t>７号室</t>
    <rPh sb="1" eb="3">
      <t>ゴウシツ</t>
    </rPh>
    <phoneticPr fontId="10"/>
  </si>
  <si>
    <t>８号室</t>
    <rPh sb="1" eb="3">
      <t>ゴウシツ</t>
    </rPh>
    <phoneticPr fontId="10"/>
  </si>
  <si>
    <t>９号室</t>
    <rPh sb="1" eb="3">
      <t>ゴウシツ</t>
    </rPh>
    <phoneticPr fontId="10"/>
  </si>
  <si>
    <t>１０号室</t>
    <rPh sb="2" eb="4">
      <t>ゴウシツ</t>
    </rPh>
    <phoneticPr fontId="10"/>
  </si>
  <si>
    <t>合 計</t>
    <rPh sb="0" eb="1">
      <t>ゴウ</t>
    </rPh>
    <rPh sb="2" eb="3">
      <t>ケイ</t>
    </rPh>
    <phoneticPr fontId="10"/>
  </si>
  <si>
    <t>項 目</t>
    <rPh sb="0" eb="1">
      <t>コウ</t>
    </rPh>
    <rPh sb="2" eb="3">
      <t>メ</t>
    </rPh>
    <phoneticPr fontId="10"/>
  </si>
  <si>
    <t>専有面積
（㎡）</t>
    <rPh sb="0" eb="4">
      <t>センユウメンセキ</t>
    </rPh>
    <phoneticPr fontId="10"/>
  </si>
  <si>
    <t>位置別
土地効用比</t>
    <rPh sb="0" eb="3">
      <t>イチベツ</t>
    </rPh>
    <rPh sb="4" eb="9">
      <t>トチコウヨウヒ</t>
    </rPh>
    <phoneticPr fontId="10"/>
  </si>
  <si>
    <t>位置別途地効用
積数の割合</t>
    <rPh sb="0" eb="7">
      <t>イチベットチコウヨウ</t>
    </rPh>
    <rPh sb="8" eb="10">
      <t>セキスウ</t>
    </rPh>
    <rPh sb="11" eb="13">
      <t>ワリアイ</t>
    </rPh>
    <phoneticPr fontId="10"/>
  </si>
  <si>
    <t>位置別土地価格
（千円）</t>
    <rPh sb="0" eb="2">
      <t>イチ</t>
    </rPh>
    <rPh sb="2" eb="3">
      <t>ベツ</t>
    </rPh>
    <rPh sb="3" eb="5">
      <t>トチ</t>
    </rPh>
    <rPh sb="5" eb="7">
      <t>カカク</t>
    </rPh>
    <rPh sb="9" eb="11">
      <t>センエン</t>
    </rPh>
    <phoneticPr fontId="10"/>
  </si>
  <si>
    <t>〈住宅７階７号室の権利床価額〉</t>
    <phoneticPr fontId="10"/>
  </si>
  <si>
    <t>〈住宅１㎡当たりの建物価格〉</t>
    <phoneticPr fontId="10"/>
  </si>
  <si>
    <t>住宅
専有面積
（㎡）</t>
    <rPh sb="0" eb="2">
      <t>ジュウタク</t>
    </rPh>
    <rPh sb="3" eb="7">
      <t>センユウメンセキ</t>
    </rPh>
    <phoneticPr fontId="10"/>
  </si>
  <si>
    <t>建築工事費相当額
（千円）</t>
    <rPh sb="0" eb="8">
      <t>ケンチクコウジヒソウトウガク</t>
    </rPh>
    <rPh sb="10" eb="12">
      <t>センエン</t>
    </rPh>
    <phoneticPr fontId="10"/>
  </si>
  <si>
    <t>案分したその他建物
費相当額（千円）</t>
    <rPh sb="0" eb="2">
      <t>アンブン</t>
    </rPh>
    <rPh sb="6" eb="7">
      <t>タ</t>
    </rPh>
    <rPh sb="7" eb="9">
      <t>タテモノ</t>
    </rPh>
    <rPh sb="10" eb="11">
      <t>ヒ</t>
    </rPh>
    <rPh sb="11" eb="14">
      <t>ソウトウガク</t>
    </rPh>
    <rPh sb="15" eb="17">
      <t>センエン</t>
    </rPh>
    <phoneticPr fontId="10"/>
  </si>
  <si>
    <t>建物価額（総額）
（千円）</t>
    <rPh sb="0" eb="4">
      <t>タテモノカガク</t>
    </rPh>
    <rPh sb="5" eb="7">
      <t>ソウガク</t>
    </rPh>
    <rPh sb="10" eb="12">
      <t>センエン</t>
    </rPh>
    <phoneticPr fontId="10"/>
  </si>
  <si>
    <t>建物価格
（千円/㎡）</t>
    <rPh sb="0" eb="4">
      <t>タテモノカカク</t>
    </rPh>
    <rPh sb="6" eb="8">
      <t>センエン</t>
    </rPh>
    <phoneticPr fontId="10"/>
  </si>
  <si>
    <t>階・号室</t>
    <rPh sb="0" eb="1">
      <t>カイ</t>
    </rPh>
    <rPh sb="2" eb="4">
      <t>ゴウシツ</t>
    </rPh>
    <phoneticPr fontId="10"/>
  </si>
  <si>
    <t>土地価額
（千円）</t>
    <rPh sb="0" eb="4">
      <t>トチカガク</t>
    </rPh>
    <rPh sb="6" eb="8">
      <t>センエン</t>
    </rPh>
    <phoneticPr fontId="10"/>
  </si>
  <si>
    <t>建物価額
（千円）</t>
    <rPh sb="0" eb="4">
      <t>タテモノカガク</t>
    </rPh>
    <rPh sb="6" eb="8">
      <t>センエン</t>
    </rPh>
    <phoneticPr fontId="10"/>
  </si>
  <si>
    <t>権利床価額
（千円）</t>
    <rPh sb="0" eb="5">
      <t>ケンリユカカガク</t>
    </rPh>
    <rPh sb="7" eb="9">
      <t>センエン</t>
    </rPh>
    <phoneticPr fontId="10"/>
  </si>
  <si>
    <t>７階７号室</t>
    <rPh sb="1" eb="2">
      <t>カイ</t>
    </rPh>
    <rPh sb="3" eb="5">
      <t>ゴウシツ</t>
    </rPh>
    <phoneticPr fontId="10"/>
  </si>
  <si>
    <t>　権利者Aさんが、住宅（７階７号室）を取得し、従前資産評価額の残額で１階店舗も取得しようと</t>
    <phoneticPr fontId="10"/>
  </si>
  <si>
    <t>した場合、取得可能な最大専有面積を求めなさい。なお、この場合店舗内での位置別土地効用比は考</t>
    <phoneticPr fontId="10"/>
  </si>
  <si>
    <t>慮しないものとし、権利床は１m単位で取得するものとする。なお、解答は千円未満を四捨五入し、</t>
    <phoneticPr fontId="10"/>
  </si>
  <si>
    <t>整数で記入しなさい。</t>
    <phoneticPr fontId="10"/>
  </si>
  <si>
    <t>〈１階店舗の権利床価額の算定〉</t>
    <phoneticPr fontId="10"/>
  </si>
  <si>
    <t>権利床価額
（千円/㎡）</t>
    <rPh sb="0" eb="5">
      <t>ケンリユカカガク</t>
    </rPh>
    <rPh sb="7" eb="9">
      <t>センエン</t>
    </rPh>
    <phoneticPr fontId="10"/>
  </si>
  <si>
    <t>土地価額
（千円）</t>
    <rPh sb="0" eb="2">
      <t>トチ</t>
    </rPh>
    <rPh sb="2" eb="4">
      <t>カガク</t>
    </rPh>
    <rPh sb="6" eb="8">
      <t>センエン</t>
    </rPh>
    <phoneticPr fontId="10"/>
  </si>
  <si>
    <t>建物価額
（千円）</t>
    <rPh sb="0" eb="2">
      <t>タテモノ</t>
    </rPh>
    <rPh sb="2" eb="4">
      <t>カガク</t>
    </rPh>
    <rPh sb="6" eb="8">
      <t>センエン</t>
    </rPh>
    <phoneticPr fontId="10"/>
  </si>
  <si>
    <t>１階店舗
専有面積
（㎡）</t>
    <rPh sb="1" eb="4">
      <t>カイテンポ</t>
    </rPh>
    <rPh sb="5" eb="9">
      <t>センユウメンセキ</t>
    </rPh>
    <phoneticPr fontId="10"/>
  </si>
  <si>
    <t>「Aさんが取得できる１階店舗の最大専有面積は</t>
    <phoneticPr fontId="10"/>
  </si>
  <si>
    <t>㎡となる。」</t>
    <phoneticPr fontId="10"/>
  </si>
  <si>
    <t>（設問４）</t>
    <rPh sb="1" eb="3">
      <t>セツモン</t>
    </rPh>
    <phoneticPr fontId="10"/>
  </si>
  <si>
    <t>　権利者Bさんは、２階事務所を</t>
    <phoneticPr fontId="10"/>
  </si>
  <si>
    <t>この場合どのような権利変換計画となるのかを検証しなさい。なお、事務所においては、階層別及び</t>
    <phoneticPr fontId="10"/>
  </si>
  <si>
    <t>位置別土地効用比は考慮しないものとし、事務所  100㎡ の権利床価額は1㎡当たりの権利床価格を</t>
    <phoneticPr fontId="10"/>
  </si>
  <si>
    <t>求めてから、これに 100㎡ を乗じて算定するものとする。なお、解答は千円未満を四捨五入し、整</t>
    <phoneticPr fontId="10"/>
  </si>
  <si>
    <t>数で記入しなさい。</t>
    <phoneticPr fontId="10"/>
  </si>
  <si>
    <t>〈事務所の権利床価額の算定〉</t>
    <phoneticPr fontId="10"/>
  </si>
  <si>
    <t>事務所
専有面積
（㎡）</t>
    <rPh sb="0" eb="3">
      <t>ジムショ</t>
    </rPh>
    <rPh sb="4" eb="8">
      <t>センユウメンセキ</t>
    </rPh>
    <phoneticPr fontId="10"/>
  </si>
  <si>
    <t>〈Bさんの従前資産額と取得区画の整理〉</t>
    <rPh sb="5" eb="10">
      <t>ジュウゼンシサンガク</t>
    </rPh>
    <rPh sb="11" eb="15">
      <t>シュトククカク</t>
    </rPh>
    <rPh sb="16" eb="18">
      <t>セイリ</t>
    </rPh>
    <phoneticPr fontId="10"/>
  </si>
  <si>
    <t>Bさんの
従前資産額
（千円）</t>
    <rPh sb="5" eb="7">
      <t>ジュウゼン</t>
    </rPh>
    <rPh sb="7" eb="9">
      <t>シサン</t>
    </rPh>
    <rPh sb="9" eb="10">
      <t>ガク</t>
    </rPh>
    <rPh sb="12" eb="14">
      <t>センエン</t>
    </rPh>
    <phoneticPr fontId="10"/>
  </si>
  <si>
    <t>事務所100㎡
の権利床価額
（千円）</t>
    <rPh sb="0" eb="2">
      <t>ジム</t>
    </rPh>
    <rPh sb="2" eb="3">
      <t>ショ</t>
    </rPh>
    <rPh sb="9" eb="12">
      <t>ケンリショウ</t>
    </rPh>
    <rPh sb="12" eb="14">
      <t>カガク</t>
    </rPh>
    <rPh sb="16" eb="18">
      <t>センエン</t>
    </rPh>
    <phoneticPr fontId="10"/>
  </si>
  <si>
    <t>従前資産評価額
の残額
（千円）</t>
    <rPh sb="0" eb="2">
      <t>ジュウゼン</t>
    </rPh>
    <rPh sb="2" eb="4">
      <t>シサン</t>
    </rPh>
    <rPh sb="4" eb="7">
      <t>ヒョウカガク</t>
    </rPh>
    <rPh sb="9" eb="11">
      <t>ザンガク</t>
    </rPh>
    <rPh sb="13" eb="15">
      <t>センエン</t>
    </rPh>
    <phoneticPr fontId="10"/>
  </si>
  <si>
    <t>７階４号室
権利床価額
（千円）</t>
    <rPh sb="1" eb="2">
      <t>カイ</t>
    </rPh>
    <rPh sb="3" eb="5">
      <t>ゴウシツ</t>
    </rPh>
    <rPh sb="6" eb="9">
      <t>ケンリショウ</t>
    </rPh>
    <rPh sb="9" eb="11">
      <t>カガク</t>
    </rPh>
    <rPh sb="13" eb="15">
      <t>センエン</t>
    </rPh>
    <phoneticPr fontId="10"/>
  </si>
  <si>
    <t>７階１０号室
権利床価額
（千円）</t>
    <rPh sb="1" eb="2">
      <t>カイ</t>
    </rPh>
    <rPh sb="4" eb="6">
      <t>ゴウシツ</t>
    </rPh>
    <rPh sb="7" eb="10">
      <t>ケンリショウ</t>
    </rPh>
    <rPh sb="10" eb="12">
      <t>カガク</t>
    </rPh>
    <rPh sb="14" eb="16">
      <t>センエン</t>
    </rPh>
    <phoneticPr fontId="10"/>
  </si>
  <si>
    <t>「Bさんは、事務所 100㎡ と住宅１戸（７階１０号室 85㎡ ）を取得する場合、従前資産評価額に</t>
    <rPh sb="6" eb="9">
      <t>ジムショ</t>
    </rPh>
    <rPh sb="16" eb="18">
      <t>ジュウタク</t>
    </rPh>
    <rPh sb="19" eb="20">
      <t>コ</t>
    </rPh>
    <rPh sb="22" eb="23">
      <t>カイ</t>
    </rPh>
    <rPh sb="25" eb="27">
      <t>ゴウシツ</t>
    </rPh>
    <rPh sb="34" eb="36">
      <t>シュトク</t>
    </rPh>
    <rPh sb="38" eb="40">
      <t>バアイ</t>
    </rPh>
    <rPh sb="41" eb="43">
      <t>ジュウゼン</t>
    </rPh>
    <rPh sb="43" eb="45">
      <t>シサン</t>
    </rPh>
    <rPh sb="45" eb="48">
      <t>ヒョウカガク</t>
    </rPh>
    <phoneticPr fontId="10"/>
  </si>
  <si>
    <t>照らすと、権利床ベースで</t>
    <rPh sb="0" eb="1">
      <t>テ</t>
    </rPh>
    <rPh sb="5" eb="8">
      <t>ケンリユカ</t>
    </rPh>
    <phoneticPr fontId="10"/>
  </si>
  <si>
    <t>千円の追加投資が必要となる。</t>
    <rPh sb="0" eb="2">
      <t>センエン</t>
    </rPh>
    <rPh sb="3" eb="7">
      <t>ツイカトウシ</t>
    </rPh>
    <rPh sb="8" eb="10">
      <t>ヒツヨウ</t>
    </rPh>
    <phoneticPr fontId="10"/>
  </si>
  <si>
    <t>「一方で、取得する住宅を７階４号室（80㎡）に変更すると、従前資産評価額に照らしたところ、</t>
    <rPh sb="1" eb="3">
      <t>イッポウ</t>
    </rPh>
    <rPh sb="5" eb="7">
      <t>シュトク</t>
    </rPh>
    <rPh sb="9" eb="11">
      <t>ジュウタク</t>
    </rPh>
    <rPh sb="13" eb="14">
      <t>カイ</t>
    </rPh>
    <rPh sb="15" eb="17">
      <t>ゴウシツ</t>
    </rPh>
    <rPh sb="23" eb="25">
      <t>ヘンコウ</t>
    </rPh>
    <rPh sb="29" eb="36">
      <t>ジュウゼンシサンヒョウカガク</t>
    </rPh>
    <rPh sb="37" eb="38">
      <t>テ</t>
    </rPh>
    <phoneticPr fontId="10"/>
  </si>
  <si>
    <t>千円の剰余金が生ずることとなる。」</t>
    <rPh sb="0" eb="2">
      <t>センエン</t>
    </rPh>
    <rPh sb="3" eb="6">
      <t>ジョウヨキン</t>
    </rPh>
    <rPh sb="7" eb="8">
      <t>ショウ</t>
    </rPh>
    <phoneticPr fontId="10"/>
  </si>
  <si>
    <t>　１．補　助　金</t>
    <rPh sb="3" eb="4">
      <t>ホ</t>
    </rPh>
    <rPh sb="5" eb="6">
      <t>スケ</t>
    </rPh>
    <rPh sb="7" eb="8">
      <t>キン</t>
    </rPh>
    <phoneticPr fontId="10"/>
  </si>
  <si>
    <t>　①法第９１条補償費</t>
    <phoneticPr fontId="10"/>
  </si>
  <si>
    <t>　②法第９７条補償費</t>
    <phoneticPr fontId="10"/>
  </si>
  <si>
    <t>　２．公共施設管理者負担金</t>
    <rPh sb="3" eb="13">
      <t>コウキョウシセツカンリシャフタンキン</t>
    </rPh>
    <phoneticPr fontId="10"/>
  </si>
  <si>
    <t>　３．保留床処分金（権利者増床）と参加組合員負担金の割合</t>
    <rPh sb="3" eb="9">
      <t>ホリュウショウショブンキン</t>
    </rPh>
    <phoneticPr fontId="10"/>
  </si>
  <si>
    <t>　　   保留床処分金（権利者増床） ：参加組合員負担金＝</t>
    <phoneticPr fontId="10"/>
  </si>
  <si>
    <t>支出金全額補助対象基本額（補助率</t>
    <phoneticPr fontId="10"/>
  </si>
  <si>
    <t>、支出年度に全額受領</t>
    <phoneticPr fontId="10"/>
  </si>
  <si>
    <t>建物補償全額補助対象基本額（補助率</t>
    <phoneticPr fontId="10"/>
  </si>
  <si>
    <t>道路拡幡分の用地費全額対象（補助率</t>
    <phoneticPr fontId="10"/>
  </si>
  <si>
    <t>)、権利変換期日に全額受領</t>
    <phoneticPr fontId="10"/>
  </si>
  <si>
    <t>道路拡幡分の整備費全額対象（補助率</t>
    <rPh sb="6" eb="9">
      <t>セイビヒ</t>
    </rPh>
    <phoneticPr fontId="10"/>
  </si>
  <si>
    <t>)、支出年度に全額受領</t>
    <phoneticPr fontId="10"/>
  </si>
  <si>
    <t>が補助対象基本額（補助率</t>
    <phoneticPr fontId="10"/>
  </si>
  <si>
    <t>、</t>
    <phoneticPr fontId="10"/>
  </si>
  <si>
    <t>工事出来高と同率にて受領</t>
    <rPh sb="0" eb="4">
      <t>コウジデキ</t>
    </rPh>
    <rPh sb="4" eb="5">
      <t>タカ</t>
    </rPh>
    <phoneticPr fontId="10"/>
  </si>
  <si>
    <r>
      <t>　なお、</t>
    </r>
    <r>
      <rPr>
        <u/>
        <sz val="10"/>
        <color rgb="FF000000"/>
        <rFont val="游ゴシック"/>
        <family val="3"/>
        <charset val="128"/>
      </rPr>
      <t>（設問１) の計算結果を前提に他の支出金、収入金は変動しない</t>
    </r>
    <r>
      <rPr>
        <sz val="10"/>
        <color rgb="FF000000"/>
        <rFont val="游ゴシック"/>
        <family val="3"/>
        <charset val="128"/>
      </rPr>
      <t>ものとし、「増額前の延べ面積</t>
    </r>
    <phoneticPr fontId="10"/>
  </si>
  <si>
    <r>
      <t>㉗、㉘、㉙は、それぞれ</t>
    </r>
    <r>
      <rPr>
        <u/>
        <sz val="10"/>
        <color rgb="FF000000"/>
        <rFont val="游ゴシック"/>
        <family val="3"/>
        <charset val="128"/>
      </rPr>
      <t>単位未満を四捨五入</t>
    </r>
    <r>
      <rPr>
        <sz val="10"/>
        <color rgb="FF000000"/>
        <rFont val="游ゴシック"/>
        <family val="3"/>
        <charset val="128"/>
      </rPr>
      <t>して記入しなさい。</t>
    </r>
    <phoneticPr fontId="10"/>
  </si>
  <si>
    <r>
      <rPr>
        <sz val="10"/>
        <color rgb="FF000000"/>
        <rFont val="ＭＳ Ｐゴシック"/>
        <family val="3"/>
        <charset val="128"/>
      </rPr>
      <t>Ⅰ</t>
    </r>
    <r>
      <rPr>
        <sz val="10"/>
        <color rgb="FF000000"/>
        <rFont val="游ゴシック"/>
        <family val="3"/>
        <charset val="128"/>
      </rPr>
      <t>．権利変換計画方式</t>
    </r>
    <phoneticPr fontId="10"/>
  </si>
  <si>
    <r>
      <rPr>
        <sz val="10"/>
        <color rgb="FF000000"/>
        <rFont val="ＭＳ Ｐゴシック"/>
        <family val="3"/>
        <charset val="128"/>
      </rPr>
      <t>Ⅱ．</t>
    </r>
    <r>
      <rPr>
        <sz val="10"/>
        <color rgb="FF000000"/>
        <rFont val="游ゴシック"/>
        <family val="3"/>
        <charset val="128"/>
      </rPr>
      <t xml:space="preserve"> 権利床価額の算定</t>
    </r>
    <phoneticPr fontId="10"/>
  </si>
  <si>
    <r>
      <t>　このときの専有面積割合は、用途別専有面積を用途別専有面積の合計で除した割合とし、</t>
    </r>
    <r>
      <rPr>
        <u/>
        <sz val="10"/>
        <color rgb="FF000000"/>
        <rFont val="游ゴシック"/>
        <family val="3"/>
        <charset val="128"/>
      </rPr>
      <t>それ</t>
    </r>
    <phoneticPr fontId="10"/>
  </si>
  <si>
    <t>㎡取得し、さらに住宅を１区画取得したいと考えています。</t>
    <phoneticPr fontId="10"/>
  </si>
  <si>
    <t>・敷地面積は</t>
    <phoneticPr fontId="10"/>
  </si>
  <si>
    <t>㎡です。戸数は全</t>
    <phoneticPr fontId="10"/>
  </si>
  <si>
    <t>です。</t>
    <phoneticPr fontId="10"/>
  </si>
  <si>
    <t>・１住戸当りの専有面積は</t>
    <phoneticPr fontId="10"/>
  </si>
  <si>
    <t>で、140戸すべてが同一面積です。</t>
    <phoneticPr fontId="10"/>
  </si>
  <si>
    <t>・敷地面積は現況と同じ</t>
    <phoneticPr fontId="10"/>
  </si>
  <si>
    <t>)の限度いつぱいで計画します。</t>
    <phoneticPr fontId="10"/>
  </si>
  <si>
    <t>・再建マンションは容積率  (</t>
    <phoneticPr fontId="10"/>
  </si>
  <si>
    <t>・容積率対象とならない廊下等が建物延べ面積の</t>
    <rPh sb="1" eb="3">
      <t>ヨウセキ</t>
    </rPh>
    <phoneticPr fontId="10"/>
  </si>
  <si>
    <t>となるように計画します。</t>
    <phoneticPr fontId="10"/>
  </si>
  <si>
    <t>・再建マンションの専有面積合計を建物延べ面積の</t>
    <phoneticPr fontId="10"/>
  </si>
  <si>
    <t>とします。</t>
    <phoneticPr fontId="10"/>
  </si>
  <si>
    <t>・再建マンションの建築工事費は再建マンションの建物廷べ面積当り</t>
    <phoneticPr fontId="10"/>
  </si>
  <si>
    <t>千円/㎡です。</t>
    <phoneticPr fontId="10"/>
  </si>
  <si>
    <t>・建築工事費以外のその他事業費を再建マンションの建築工事費の</t>
    <phoneticPr fontId="10"/>
  </si>
  <si>
    <t>保留床の処分価格を専有面積当たり</t>
    <phoneticPr fontId="10"/>
  </si>
  <si>
    <t>千円/㎡とすると、建替えに必応な費用を捻出する</t>
    <phoneticPr fontId="10"/>
  </si>
  <si>
    <t>千円/㎡の場合、権利者が従前と同面積を取得するには、１住戸当たり</t>
    <rPh sb="0" eb="2">
      <t>センエン</t>
    </rPh>
    <rPh sb="5" eb="7">
      <t>バアイ</t>
    </rPh>
    <rPh sb="8" eb="11">
      <t>ケンリシャ</t>
    </rPh>
    <rPh sb="12" eb="14">
      <t>ジュウゼン</t>
    </rPh>
    <rPh sb="15" eb="18">
      <t>ドウメンセキ</t>
    </rPh>
    <rPh sb="19" eb="21">
      <t>シュトク</t>
    </rPh>
    <rPh sb="27" eb="29">
      <t>ジュウコ</t>
    </rPh>
    <rPh sb="29" eb="30">
      <t>ア</t>
    </rPh>
    <phoneticPr fontId="10"/>
  </si>
  <si>
    <t>既存建物除却費</t>
    <rPh sb="0" eb="4">
      <t>キゾンタテモノ</t>
    </rPh>
    <rPh sb="4" eb="7">
      <t>ジョキャクヒ</t>
    </rPh>
    <phoneticPr fontId="10"/>
  </si>
  <si>
    <t>既存建物除却費</t>
    <rPh sb="0" eb="7">
      <t>キゾンタテモノジョキャクヒ</t>
    </rPh>
    <phoneticPr fontId="10"/>
  </si>
  <si>
    <r>
      <t>　</t>
    </r>
    <r>
      <rPr>
        <u/>
        <sz val="10"/>
        <color rgb="FF000000"/>
        <rFont val="游ゴシック"/>
        <family val="3"/>
        <charset val="128"/>
      </rPr>
      <t>ぞれ小数点以下第５位を四捨五入して小数点以下第４位までを使用して算定する。</t>
    </r>
    <rPh sb="29" eb="31">
      <t>シヨウ</t>
    </rPh>
    <phoneticPr fontId="10"/>
  </si>
  <si>
    <t>　面積×効用比</t>
    <rPh sb="1" eb="3">
      <t>メンセキ</t>
    </rPh>
    <rPh sb="4" eb="7">
      <t>コウヨウヒ</t>
    </rPh>
    <phoneticPr fontId="10"/>
  </si>
  <si>
    <t>事務所(千円)</t>
    <rPh sb="0" eb="3">
      <t>ジムショ</t>
    </rPh>
    <rPh sb="4" eb="6">
      <t>センエン</t>
    </rPh>
    <phoneticPr fontId="10"/>
  </si>
  <si>
    <t>面積
(㎡)</t>
    <rPh sb="0" eb="2">
      <t>メンセキ</t>
    </rPh>
    <phoneticPr fontId="10"/>
  </si>
  <si>
    <t>専有面積割合</t>
    <rPh sb="0" eb="6">
      <t>センユウメンセキワリアイ</t>
    </rPh>
    <phoneticPr fontId="10"/>
  </si>
  <si>
    <t>面積×
効用比</t>
    <rPh sb="0" eb="2">
      <t>メンセキ</t>
    </rPh>
    <rPh sb="4" eb="7">
      <t>コウヨウヒ</t>
    </rPh>
    <phoneticPr fontId="10"/>
  </si>
  <si>
    <t>〈住宅７階位置別土地価額〉</t>
    <rPh sb="1" eb="3">
      <t>ジュウタク</t>
    </rPh>
    <rPh sb="4" eb="5">
      <t>カイ</t>
    </rPh>
    <rPh sb="5" eb="7">
      <t>イチ</t>
    </rPh>
    <rPh sb="7" eb="12">
      <t>ベツトチカガク</t>
    </rPh>
    <phoneticPr fontId="10"/>
  </si>
  <si>
    <r>
      <t xml:space="preserve">Aさん従前評価額－住宅権利床価額 </t>
    </r>
    <r>
      <rPr>
        <sz val="10"/>
        <color rgb="FFFF0000"/>
        <rFont val="ＭＳ Ｐゴシック"/>
        <family val="3"/>
        <charset val="128"/>
      </rPr>
      <t>＝</t>
    </r>
    <rPh sb="3" eb="8">
      <t>ジュウゼンヒョウカガク</t>
    </rPh>
    <rPh sb="9" eb="16">
      <t>ジュウタクケンリユカカガク</t>
    </rPh>
    <phoneticPr fontId="10"/>
  </si>
  <si>
    <t>現況全体専有面積 ＝ １住戸当りの専有面積70㎡ × 140戸 ＝ 9,800㎡</t>
    <rPh sb="0" eb="8">
      <t>ゲンキョウゼンタイセンユウメンセキ</t>
    </rPh>
    <rPh sb="30" eb="31">
      <t>コ</t>
    </rPh>
    <phoneticPr fontId="10"/>
  </si>
  <si>
    <t>再建全体専有面積 ＝ ①32,000㎡ × 専有面積割合70％ ＝ 22,400㎡</t>
    <rPh sb="22" eb="28">
      <t>センユウメンセキワリアイ</t>
    </rPh>
    <phoneticPr fontId="10"/>
  </si>
  <si>
    <t>事業費5％上昇 ＝ ③14,400百万円 × 1.05 ＝ 15,120百万円</t>
    <rPh sb="0" eb="3">
      <t>ジギョウヒ</t>
    </rPh>
    <rPh sb="5" eb="7">
      <t>ジョウショウ</t>
    </rPh>
    <rPh sb="17" eb="20">
      <t>ヒャクマンエン</t>
    </rPh>
    <rPh sb="36" eb="39">
      <t>ヒャクマンエン</t>
    </rPh>
    <phoneticPr fontId="10"/>
  </si>
  <si>
    <t>保留床必要面積 ＝ 15,120百万円 ÷ 保留床処分単価1,000千円/㎡ ＝ 15,120㎡</t>
    <rPh sb="0" eb="7">
      <t>ホリュウショウヒツヨウメンセキ</t>
    </rPh>
    <rPh sb="16" eb="19">
      <t>ヒャクマンエン</t>
    </rPh>
    <rPh sb="22" eb="29">
      <t>ホリュウショウショブンタンカ</t>
    </rPh>
    <rPh sb="34" eb="36">
      <t>センエン</t>
    </rPh>
    <phoneticPr fontId="10"/>
  </si>
  <si>
    <t>事業費が５％上がった場合に追加負担なく取得できる面積 ＝ 再建全体専有面積22,400㎡ － 事業費５％上昇での保留床必要面積15,120㎡ ＝ 7,280㎡</t>
    <phoneticPr fontId="10"/>
  </si>
  <si>
    <t>追加負担をしなかったら現況より減る面積 ＝ 現況全体専有面積9,800㎡ ー 事業費が５％上がった場合に追加負担なく取得できる面積7,280㎡ ＝ 2,520㎡</t>
    <rPh sb="22" eb="30">
      <t>ゲンキョウゼンタイセンユウメンセキ</t>
    </rPh>
    <phoneticPr fontId="10"/>
  </si>
  <si>
    <t>同面積を取得するために必要な1住戸当たりの追加負担額 ＝ 現況より減る面積2,520㎡ × 保留床単価1,000千円/㎡ ÷ 現況戸数140戸 ＝ 18,000千円/戸</t>
    <rPh sb="0" eb="3">
      <t>ドウメンセキ</t>
    </rPh>
    <rPh sb="4" eb="6">
      <t>シュトク</t>
    </rPh>
    <rPh sb="11" eb="13">
      <t>ヒツヨウ</t>
    </rPh>
    <rPh sb="15" eb="18">
      <t>ジュウコア</t>
    </rPh>
    <rPh sb="25" eb="26">
      <t>ガク</t>
    </rPh>
    <rPh sb="46" eb="51">
      <t>ホリュウショウタンカ</t>
    </rPh>
    <rPh sb="56" eb="58">
      <t>センエン</t>
    </rPh>
    <rPh sb="63" eb="67">
      <t>ゲンキョウコスウ</t>
    </rPh>
    <rPh sb="70" eb="71">
      <t>コ</t>
    </rPh>
    <rPh sb="80" eb="82">
      <t>センエン</t>
    </rPh>
    <rPh sb="83" eb="84">
      <t>コ</t>
    </rPh>
    <phoneticPr fontId="10"/>
  </si>
</sst>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4">
    <numFmt numFmtId="41" formatCode="_ * #,##0_ ;_ * \-#,##0_ ;_ * &quot;-&quot;_ ;_ @_ "/>
    <numFmt numFmtId="176" formatCode="#,##0_ "/>
    <numFmt numFmtId="177" formatCode="#,##0_);[Red]\(#,##0\)"/>
    <numFmt numFmtId="178" formatCode="#,##0&quot;百万円&quot;"/>
    <numFmt numFmtId="179" formatCode="#,##0&quot; ㎡ &quot;"/>
    <numFmt numFmtId="180" formatCode="&quot;[&quot;0%&quot;]&quot;"/>
    <numFmt numFmtId="181" formatCode="0&quot; 割&quot;"/>
    <numFmt numFmtId="182" formatCode="#,##0.0000_);[Red]\(#,##0.0000\)"/>
    <numFmt numFmtId="183" formatCode="0.00000"/>
    <numFmt numFmtId="184" formatCode="0&quot;分の&quot;"/>
    <numFmt numFmtId="185" formatCode="0\)"/>
    <numFmt numFmtId="186" formatCode="#,##0&quot;戸&quot;"/>
    <numFmt numFmtId="187" formatCode="#,##0&quot;㎡/戸&quot;"/>
    <numFmt numFmtId="188" formatCode="0_ "/>
  </numFmts>
  <fonts count="18">
    <font>
      <sz val="11"/>
      <color rgb="FF000000"/>
      <name val="游ゴシック"/>
    </font>
    <font>
      <sz val="10"/>
      <color rgb="FF000000"/>
      <name val="游ゴシック"/>
      <family val="3"/>
      <charset val="128"/>
    </font>
    <font>
      <sz val="9"/>
      <color rgb="FF000000"/>
      <name val="游ゴシック"/>
      <family val="3"/>
      <charset val="128"/>
    </font>
    <font>
      <sz val="11"/>
      <color rgb="FF000000"/>
      <name val="ＭＳ Ｐゴシック"/>
      <family val="3"/>
      <charset val="128"/>
    </font>
    <font>
      <sz val="9"/>
      <color rgb="FF000000"/>
      <name val="ＭＳ Ｐゴシック"/>
      <family val="3"/>
      <charset val="128"/>
    </font>
    <font>
      <sz val="10"/>
      <color rgb="FF000000"/>
      <name val="ＭＳ Ｐゴシック"/>
      <family val="3"/>
      <charset val="128"/>
    </font>
    <font>
      <sz val="10"/>
      <color rgb="FFFF0000"/>
      <name val="游ゴシック"/>
      <family val="3"/>
      <charset val="128"/>
    </font>
    <font>
      <b/>
      <sz val="10"/>
      <color rgb="FF000000"/>
      <name val="游ゴシック"/>
      <family val="3"/>
      <charset val="128"/>
    </font>
    <font>
      <u/>
      <sz val="10"/>
      <color rgb="FF000000"/>
      <name val="游ゴシック"/>
      <family val="3"/>
      <charset val="128"/>
    </font>
    <font>
      <b/>
      <sz val="9"/>
      <color rgb="FF000000"/>
      <name val="游ゴシック"/>
      <family val="3"/>
      <charset val="128"/>
    </font>
    <font>
      <sz val="6"/>
      <name val="ＭＳ Ｐゴシック"/>
      <family val="3"/>
      <charset val="128"/>
    </font>
    <font>
      <sz val="11"/>
      <color rgb="FF000000"/>
      <name val="游ゴシック"/>
      <family val="3"/>
      <charset val="128"/>
    </font>
    <font>
      <b/>
      <u/>
      <sz val="10"/>
      <color rgb="FF000000"/>
      <name val="游ゴシック"/>
      <family val="3"/>
      <charset val="128"/>
    </font>
    <font>
      <sz val="9"/>
      <color indexed="81"/>
      <name val="MS P ゴシック"/>
      <family val="3"/>
      <charset val="128"/>
    </font>
    <font>
      <sz val="10"/>
      <color rgb="FFFF0000"/>
      <name val="ＭＳ Ｐゴシック"/>
      <family val="3"/>
      <charset val="128"/>
    </font>
    <font>
      <sz val="11"/>
      <color rgb="FF000000"/>
      <name val="游ゴシック"/>
      <family val="3"/>
      <charset val="128"/>
    </font>
    <font>
      <sz val="10"/>
      <color theme="1"/>
      <name val="游ゴシック"/>
      <family val="3"/>
      <charset val="128"/>
    </font>
    <font>
      <b/>
      <sz val="10"/>
      <color rgb="FFFF0000"/>
      <name val="游ゴシック"/>
      <family val="3"/>
      <charset val="128"/>
    </font>
  </fonts>
  <fills count="3">
    <fill>
      <patternFill patternType="none"/>
    </fill>
    <fill>
      <patternFill patternType="gray125"/>
    </fill>
    <fill>
      <patternFill patternType="solid">
        <fgColor theme="2"/>
        <bgColor indexed="64"/>
      </patternFill>
    </fill>
  </fills>
  <borders count="23">
    <border>
      <left/>
      <right/>
      <top/>
      <bottom/>
      <diagonal/>
    </border>
    <border>
      <left/>
      <right style="thin">
        <color indexed="64"/>
      </right>
      <top style="thin">
        <color indexed="64"/>
      </top>
      <bottom/>
      <diagonal/>
    </border>
    <border>
      <left/>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top/>
      <bottom/>
      <diagonal/>
    </border>
    <border>
      <left/>
      <right style="thin">
        <color indexed="64"/>
      </right>
      <top/>
      <bottom/>
      <diagonal/>
    </border>
    <border>
      <left/>
      <right/>
      <top/>
      <bottom style="thin">
        <color indexed="64"/>
      </bottom>
      <diagonal/>
    </border>
    <border>
      <left/>
      <right/>
      <top style="medium">
        <color indexed="64"/>
      </top>
      <bottom/>
      <diagonal/>
    </border>
    <border>
      <left/>
      <right style="medium">
        <color indexed="64"/>
      </right>
      <top style="medium">
        <color indexed="64"/>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style="thin">
        <color indexed="64"/>
      </right>
      <top style="thin">
        <color indexed="64"/>
      </top>
      <bottom/>
      <diagonal/>
    </border>
    <border>
      <left style="thin">
        <color indexed="64"/>
      </left>
      <right style="thin">
        <color indexed="64"/>
      </right>
      <top style="thin">
        <color indexed="64"/>
      </top>
      <bottom style="thin">
        <color indexed="64"/>
      </bottom>
      <diagonal/>
    </border>
    <border>
      <left/>
      <right style="thin">
        <color indexed="64"/>
      </right>
      <top style="medium">
        <color indexed="64"/>
      </top>
      <bottom style="medium">
        <color indexed="64"/>
      </bottom>
      <diagonal/>
    </border>
    <border diagonalUp="1">
      <left style="thin">
        <color indexed="64"/>
      </left>
      <right/>
      <top style="thin">
        <color indexed="64"/>
      </top>
      <bottom style="thin">
        <color indexed="64"/>
      </bottom>
      <diagonal style="thin">
        <color indexed="64"/>
      </diagonal>
    </border>
    <border diagonalUp="1">
      <left/>
      <right/>
      <top style="thin">
        <color indexed="64"/>
      </top>
      <bottom style="thin">
        <color indexed="64"/>
      </bottom>
      <diagonal style="thin">
        <color indexed="64"/>
      </diagonal>
    </border>
    <border diagonalUp="1">
      <left/>
      <right style="thin">
        <color indexed="64"/>
      </right>
      <top style="thin">
        <color indexed="64"/>
      </top>
      <bottom style="thin">
        <color indexed="64"/>
      </bottom>
      <diagonal style="thin">
        <color indexed="64"/>
      </diagonal>
    </border>
  </borders>
  <cellStyleXfs count="3">
    <xf numFmtId="0" fontId="0" fillId="0" borderId="0">
      <alignment vertical="center"/>
    </xf>
    <xf numFmtId="9" fontId="11" fillId="0" borderId="0" applyFont="0" applyFill="0" applyBorder="0" applyAlignment="0" applyProtection="0">
      <alignment vertical="center"/>
    </xf>
    <xf numFmtId="38" fontId="15" fillId="0" borderId="0" applyFont="0" applyFill="0" applyBorder="0" applyAlignment="0" applyProtection="0">
      <alignment vertical="center"/>
    </xf>
  </cellStyleXfs>
  <cellXfs count="268">
    <xf numFmtId="0" fontId="0" fillId="0" borderId="0" xfId="0">
      <alignment vertical="center"/>
    </xf>
    <xf numFmtId="0" fontId="1" fillId="0" borderId="0" xfId="0" applyFont="1">
      <alignment vertical="center"/>
    </xf>
    <xf numFmtId="3" fontId="1" fillId="0" borderId="0" xfId="0" applyNumberFormat="1" applyFont="1">
      <alignment vertical="center"/>
    </xf>
    <xf numFmtId="0" fontId="1" fillId="0" borderId="3" xfId="0" applyFont="1" applyBorder="1">
      <alignment vertical="center"/>
    </xf>
    <xf numFmtId="0" fontId="1" fillId="0" borderId="4" xfId="0" applyFont="1" applyBorder="1">
      <alignment vertical="center"/>
    </xf>
    <xf numFmtId="0" fontId="1" fillId="0" borderId="6" xfId="0" applyFont="1" applyBorder="1">
      <alignment vertical="center"/>
    </xf>
    <xf numFmtId="0" fontId="1" fillId="0" borderId="7" xfId="0" applyFont="1" applyBorder="1">
      <alignment vertical="center"/>
    </xf>
    <xf numFmtId="0" fontId="1" fillId="0" borderId="9" xfId="0" applyFont="1" applyBorder="1">
      <alignment vertical="center"/>
    </xf>
    <xf numFmtId="0" fontId="1" fillId="0" borderId="10" xfId="0" applyFont="1" applyBorder="1">
      <alignment vertical="center"/>
    </xf>
    <xf numFmtId="0" fontId="2" fillId="0" borderId="9" xfId="0" applyFont="1" applyBorder="1">
      <alignment vertical="center"/>
    </xf>
    <xf numFmtId="0" fontId="2" fillId="0" borderId="0" xfId="0" applyFont="1">
      <alignment vertical="center"/>
    </xf>
    <xf numFmtId="0" fontId="3" fillId="0" borderId="0" xfId="0" applyFont="1">
      <alignment vertical="center"/>
    </xf>
    <xf numFmtId="0" fontId="2" fillId="0" borderId="2" xfId="0" applyFont="1" applyBorder="1">
      <alignment vertical="center"/>
    </xf>
    <xf numFmtId="0" fontId="2" fillId="0" borderId="3" xfId="0" applyFont="1" applyBorder="1">
      <alignment vertical="center"/>
    </xf>
    <xf numFmtId="0" fontId="2" fillId="0" borderId="4" xfId="0" applyFont="1" applyBorder="1">
      <alignment vertical="center"/>
    </xf>
    <xf numFmtId="0" fontId="2" fillId="0" borderId="5" xfId="0" applyFont="1" applyBorder="1">
      <alignment vertical="center"/>
    </xf>
    <xf numFmtId="0" fontId="5" fillId="0" borderId="0" xfId="0" applyFont="1">
      <alignment vertical="center"/>
    </xf>
    <xf numFmtId="0" fontId="1" fillId="0" borderId="0" xfId="0" applyFont="1" applyAlignment="1">
      <alignment horizontal="left" vertical="center"/>
    </xf>
    <xf numFmtId="176" fontId="1" fillId="0" borderId="0" xfId="0" applyNumberFormat="1" applyFont="1">
      <alignment vertical="center"/>
    </xf>
    <xf numFmtId="176" fontId="1" fillId="0" borderId="3" xfId="0" applyNumberFormat="1" applyFont="1" applyBorder="1">
      <alignment vertical="center"/>
    </xf>
    <xf numFmtId="0" fontId="1" fillId="0" borderId="14" xfId="0" applyFont="1" applyBorder="1">
      <alignment vertical="center"/>
    </xf>
    <xf numFmtId="176" fontId="1" fillId="0" borderId="4" xfId="0" applyNumberFormat="1" applyFont="1" applyBorder="1">
      <alignment vertical="center"/>
    </xf>
    <xf numFmtId="176" fontId="1" fillId="0" borderId="6" xfId="0" applyNumberFormat="1" applyFont="1" applyBorder="1">
      <alignment vertical="center"/>
    </xf>
    <xf numFmtId="176" fontId="1" fillId="0" borderId="14" xfId="0" applyNumberFormat="1" applyFont="1" applyBorder="1">
      <alignment vertical="center"/>
    </xf>
    <xf numFmtId="176" fontId="1" fillId="0" borderId="7" xfId="0" applyNumberFormat="1" applyFont="1" applyBorder="1">
      <alignment vertical="center"/>
    </xf>
    <xf numFmtId="49" fontId="1" fillId="0" borderId="0" xfId="0" applyNumberFormat="1" applyFont="1" applyAlignment="1">
      <alignment horizontal="center" vertical="center"/>
    </xf>
    <xf numFmtId="176" fontId="2" fillId="0" borderId="0" xfId="0" applyNumberFormat="1" applyFont="1">
      <alignment vertical="center"/>
    </xf>
    <xf numFmtId="49" fontId="1" fillId="0" borderId="0" xfId="0" applyNumberFormat="1" applyFont="1">
      <alignment vertical="center"/>
    </xf>
    <xf numFmtId="0" fontId="1" fillId="0" borderId="0" xfId="0" applyFont="1" applyAlignment="1">
      <alignment horizontal="right" vertical="center"/>
    </xf>
    <xf numFmtId="0" fontId="7" fillId="0" borderId="0" xfId="0" applyFont="1">
      <alignment vertical="center"/>
    </xf>
    <xf numFmtId="0" fontId="1" fillId="0" borderId="0" xfId="0" applyFont="1" applyAlignment="1">
      <alignment vertical="center" wrapText="1"/>
    </xf>
    <xf numFmtId="0" fontId="1" fillId="0" borderId="0" xfId="0" applyFont="1" applyAlignment="1">
      <alignment horizontal="center" vertical="center"/>
    </xf>
    <xf numFmtId="9" fontId="2" fillId="0" borderId="0" xfId="0" applyNumberFormat="1" applyFont="1">
      <alignment vertical="center"/>
    </xf>
    <xf numFmtId="178" fontId="1" fillId="0" borderId="0" xfId="0" applyNumberFormat="1" applyFont="1">
      <alignment vertical="center"/>
    </xf>
    <xf numFmtId="179" fontId="1" fillId="0" borderId="0" xfId="0" applyNumberFormat="1" applyFont="1">
      <alignment vertical="center"/>
    </xf>
    <xf numFmtId="9" fontId="1" fillId="0" borderId="0" xfId="0" applyNumberFormat="1" applyFont="1">
      <alignment vertical="center"/>
    </xf>
    <xf numFmtId="41" fontId="1" fillId="0" borderId="0" xfId="0" applyNumberFormat="1" applyFont="1">
      <alignment vertical="center"/>
    </xf>
    <xf numFmtId="3" fontId="2" fillId="0" borderId="0" xfId="0" applyNumberFormat="1" applyFont="1">
      <alignment vertical="center"/>
    </xf>
    <xf numFmtId="177" fontId="1" fillId="0" borderId="0" xfId="0" applyNumberFormat="1" applyFont="1">
      <alignment vertical="center"/>
    </xf>
    <xf numFmtId="49" fontId="7" fillId="0" borderId="0" xfId="0" applyNumberFormat="1" applyFont="1" applyAlignment="1">
      <alignment horizontal="left" vertical="center"/>
    </xf>
    <xf numFmtId="0" fontId="2" fillId="0" borderId="10" xfId="0" applyFont="1" applyBorder="1">
      <alignment vertical="center"/>
    </xf>
    <xf numFmtId="0" fontId="9" fillId="0" borderId="9" xfId="0" applyFont="1" applyBorder="1">
      <alignment vertical="center"/>
    </xf>
    <xf numFmtId="0" fontId="9" fillId="0" borderId="0" xfId="0" applyFont="1">
      <alignment vertical="center"/>
    </xf>
    <xf numFmtId="0" fontId="2" fillId="0" borderId="0" xfId="0" applyFont="1" applyAlignment="1">
      <alignment horizontal="right" vertical="center"/>
    </xf>
    <xf numFmtId="0" fontId="2" fillId="0" borderId="0" xfId="0" applyFont="1" applyAlignment="1">
      <alignment vertical="center" wrapText="1"/>
    </xf>
    <xf numFmtId="177" fontId="2" fillId="0" borderId="0" xfId="0" applyNumberFormat="1" applyFont="1">
      <alignment vertical="center"/>
    </xf>
    <xf numFmtId="179" fontId="2" fillId="0" borderId="0" xfId="0" applyNumberFormat="1" applyFont="1">
      <alignment vertical="center"/>
    </xf>
    <xf numFmtId="49" fontId="2" fillId="0" borderId="0" xfId="0" applyNumberFormat="1" applyFont="1">
      <alignment vertical="center"/>
    </xf>
    <xf numFmtId="178" fontId="2" fillId="0" borderId="0" xfId="0" applyNumberFormat="1" applyFont="1">
      <alignment vertical="center"/>
    </xf>
    <xf numFmtId="176" fontId="1" fillId="0" borderId="5" xfId="0" applyNumberFormat="1" applyFont="1" applyBorder="1">
      <alignment vertical="center"/>
    </xf>
    <xf numFmtId="177" fontId="2" fillId="0" borderId="0" xfId="0" applyNumberFormat="1" applyFont="1" applyAlignment="1">
      <alignment vertical="center" wrapText="1"/>
    </xf>
    <xf numFmtId="177" fontId="2" fillId="0" borderId="0" xfId="0" applyNumberFormat="1" applyFont="1" applyAlignment="1">
      <alignment horizontal="left" vertical="center"/>
    </xf>
    <xf numFmtId="0" fontId="1" fillId="0" borderId="14" xfId="0" applyFont="1" applyBorder="1" applyAlignment="1">
      <alignment horizontal="center" vertical="center"/>
    </xf>
    <xf numFmtId="185" fontId="1" fillId="0" borderId="0" xfId="0" applyNumberFormat="1" applyFont="1" applyAlignment="1">
      <alignment horizontal="left" vertical="center"/>
    </xf>
    <xf numFmtId="0" fontId="5" fillId="0" borderId="4" xfId="0" applyFont="1" applyBorder="1">
      <alignment vertical="center"/>
    </xf>
    <xf numFmtId="0" fontId="5" fillId="0" borderId="5" xfId="0" applyFont="1" applyBorder="1">
      <alignment vertical="center"/>
    </xf>
    <xf numFmtId="176" fontId="1" fillId="0" borderId="2" xfId="0" applyNumberFormat="1" applyFont="1" applyBorder="1">
      <alignment vertical="center"/>
    </xf>
    <xf numFmtId="176" fontId="1" fillId="0" borderId="1" xfId="0" applyNumberFormat="1" applyFont="1" applyBorder="1">
      <alignment vertical="center"/>
    </xf>
    <xf numFmtId="0" fontId="5" fillId="0" borderId="3" xfId="0" applyFont="1" applyBorder="1">
      <alignment vertical="center"/>
    </xf>
    <xf numFmtId="0" fontId="5" fillId="0" borderId="14" xfId="0" applyFont="1" applyBorder="1">
      <alignment vertical="center"/>
    </xf>
    <xf numFmtId="0" fontId="5" fillId="0" borderId="15" xfId="0" applyFont="1" applyBorder="1">
      <alignment vertical="center"/>
    </xf>
    <xf numFmtId="176" fontId="1" fillId="0" borderId="9" xfId="0" applyNumberFormat="1" applyFont="1" applyBorder="1">
      <alignment vertical="center"/>
    </xf>
    <xf numFmtId="176" fontId="1" fillId="0" borderId="10" xfId="0" applyNumberFormat="1" applyFont="1" applyBorder="1">
      <alignment vertical="center"/>
    </xf>
    <xf numFmtId="0" fontId="5" fillId="0" borderId="7" xfId="0" applyFont="1" applyBorder="1">
      <alignment vertical="center"/>
    </xf>
    <xf numFmtId="0" fontId="5" fillId="0" borderId="6" xfId="0" applyFont="1" applyBorder="1">
      <alignment vertical="center"/>
    </xf>
    <xf numFmtId="176" fontId="1" fillId="0" borderId="11" xfId="0" applyNumberFormat="1" applyFont="1" applyBorder="1">
      <alignment vertical="center"/>
    </xf>
    <xf numFmtId="0" fontId="1" fillId="2" borderId="3" xfId="0" applyFont="1" applyFill="1" applyBorder="1">
      <alignment vertical="center"/>
    </xf>
    <xf numFmtId="176" fontId="1" fillId="2" borderId="4" xfId="0" applyNumberFormat="1" applyFont="1" applyFill="1" applyBorder="1">
      <alignment vertical="center"/>
    </xf>
    <xf numFmtId="0" fontId="5" fillId="2" borderId="14" xfId="0" applyFont="1" applyFill="1" applyBorder="1">
      <alignment vertical="center"/>
    </xf>
    <xf numFmtId="0" fontId="5" fillId="2" borderId="4" xfId="0" applyFont="1" applyFill="1" applyBorder="1">
      <alignment vertical="center"/>
    </xf>
    <xf numFmtId="0" fontId="5" fillId="2" borderId="3" xfId="0" applyFont="1" applyFill="1" applyBorder="1">
      <alignment vertical="center"/>
    </xf>
    <xf numFmtId="0" fontId="5" fillId="2" borderId="6" xfId="0" applyFont="1" applyFill="1" applyBorder="1">
      <alignment vertical="center"/>
    </xf>
    <xf numFmtId="176" fontId="1" fillId="0" borderId="8" xfId="0" applyNumberFormat="1" applyFont="1" applyBorder="1">
      <alignment vertical="center"/>
    </xf>
    <xf numFmtId="176" fontId="1" fillId="2" borderId="5" xfId="0" applyNumberFormat="1" applyFont="1" applyFill="1" applyBorder="1">
      <alignment vertical="center"/>
    </xf>
    <xf numFmtId="0" fontId="5" fillId="2" borderId="7" xfId="0" applyFont="1" applyFill="1" applyBorder="1">
      <alignment vertical="center"/>
    </xf>
    <xf numFmtId="0" fontId="1" fillId="2" borderId="6" xfId="0" applyFont="1" applyFill="1" applyBorder="1">
      <alignment vertical="center"/>
    </xf>
    <xf numFmtId="176" fontId="1" fillId="2" borderId="2" xfId="0" applyNumberFormat="1" applyFont="1" applyFill="1" applyBorder="1">
      <alignment vertical="center"/>
    </xf>
    <xf numFmtId="176" fontId="1" fillId="2" borderId="1" xfId="0" applyNumberFormat="1" applyFont="1" applyFill="1" applyBorder="1">
      <alignment vertical="center"/>
    </xf>
    <xf numFmtId="177" fontId="1" fillId="0" borderId="6" xfId="0" applyNumberFormat="1" applyFont="1" applyBorder="1">
      <alignment vertical="center"/>
    </xf>
    <xf numFmtId="177" fontId="1" fillId="0" borderId="7" xfId="0" applyNumberFormat="1" applyFont="1" applyBorder="1">
      <alignment vertical="center"/>
    </xf>
    <xf numFmtId="177" fontId="7" fillId="0" borderId="0" xfId="0" applyNumberFormat="1" applyFont="1">
      <alignment vertical="center"/>
    </xf>
    <xf numFmtId="177" fontId="1" fillId="0" borderId="0" xfId="0" applyNumberFormat="1" applyFont="1" applyAlignment="1">
      <alignment vertical="center" wrapText="1"/>
    </xf>
    <xf numFmtId="177" fontId="1" fillId="0" borderId="14" xfId="0" applyNumberFormat="1" applyFont="1" applyBorder="1">
      <alignment vertical="center"/>
    </xf>
    <xf numFmtId="177" fontId="1" fillId="0" borderId="9" xfId="0" applyNumberFormat="1" applyFont="1" applyBorder="1">
      <alignment vertical="center"/>
    </xf>
    <xf numFmtId="177" fontId="1" fillId="0" borderId="0" xfId="0" applyNumberFormat="1" applyFont="1" applyAlignment="1">
      <alignment horizontal="center" vertical="center"/>
    </xf>
    <xf numFmtId="177" fontId="1" fillId="0" borderId="3" xfId="0" applyNumberFormat="1" applyFont="1" applyBorder="1">
      <alignment vertical="center"/>
    </xf>
    <xf numFmtId="177" fontId="1" fillId="0" borderId="4" xfId="0" applyNumberFormat="1" applyFont="1" applyBorder="1">
      <alignment vertical="center"/>
    </xf>
    <xf numFmtId="177" fontId="1" fillId="0" borderId="14" xfId="0" applyNumberFormat="1" applyFont="1" applyBorder="1" applyAlignment="1">
      <alignment horizontal="center" vertical="center"/>
    </xf>
    <xf numFmtId="0" fontId="12" fillId="0" borderId="0" xfId="0" applyFont="1">
      <alignment vertical="center"/>
    </xf>
    <xf numFmtId="177" fontId="8" fillId="0" borderId="0" xfId="0" applyNumberFormat="1" applyFont="1">
      <alignment vertical="center"/>
    </xf>
    <xf numFmtId="0" fontId="14" fillId="0" borderId="7" xfId="0" applyFont="1" applyBorder="1">
      <alignment vertical="center"/>
    </xf>
    <xf numFmtId="0" fontId="14" fillId="0" borderId="3" xfId="0" applyFont="1" applyBorder="1">
      <alignment vertical="center"/>
    </xf>
    <xf numFmtId="0" fontId="14" fillId="0" borderId="6" xfId="0" applyFont="1" applyBorder="1">
      <alignment vertical="center"/>
    </xf>
    <xf numFmtId="176" fontId="2" fillId="0" borderId="3" xfId="0" applyNumberFormat="1" applyFont="1" applyBorder="1">
      <alignment vertical="center"/>
    </xf>
    <xf numFmtId="176" fontId="2" fillId="0" borderId="4" xfId="0" applyNumberFormat="1" applyFont="1" applyBorder="1">
      <alignment vertical="center"/>
    </xf>
    <xf numFmtId="176" fontId="6" fillId="0" borderId="0" xfId="0" applyNumberFormat="1" applyFont="1">
      <alignment vertical="center"/>
    </xf>
    <xf numFmtId="0" fontId="6" fillId="0" borderId="0" xfId="0" applyFont="1">
      <alignment vertical="center"/>
    </xf>
    <xf numFmtId="177" fontId="6" fillId="0" borderId="0" xfId="0" applyNumberFormat="1" applyFont="1">
      <alignment vertical="center"/>
    </xf>
    <xf numFmtId="0" fontId="17" fillId="0" borderId="0" xfId="0" applyFont="1">
      <alignment vertical="center"/>
    </xf>
    <xf numFmtId="177" fontId="14" fillId="0" borderId="0" xfId="0" applyNumberFormat="1" applyFont="1">
      <alignment vertical="center"/>
    </xf>
    <xf numFmtId="178" fontId="14" fillId="0" borderId="0" xfId="0" applyNumberFormat="1" applyFont="1">
      <alignment vertical="center"/>
    </xf>
    <xf numFmtId="0" fontId="14" fillId="0" borderId="0" xfId="0" applyFont="1">
      <alignment vertical="center"/>
    </xf>
    <xf numFmtId="177" fontId="1" fillId="0" borderId="0" xfId="0" applyNumberFormat="1" applyFont="1" applyAlignment="1">
      <alignment horizontal="center" vertical="center"/>
    </xf>
    <xf numFmtId="9" fontId="1" fillId="0" borderId="0" xfId="1" applyFont="1" applyAlignment="1">
      <alignment horizontal="center" vertical="center"/>
    </xf>
    <xf numFmtId="186" fontId="1" fillId="0" borderId="0" xfId="0" applyNumberFormat="1" applyFont="1" applyAlignment="1">
      <alignment horizontal="center" vertical="center"/>
    </xf>
    <xf numFmtId="187" fontId="1" fillId="0" borderId="0" xfId="0" applyNumberFormat="1" applyFont="1" applyAlignment="1">
      <alignment horizontal="center" vertical="center"/>
    </xf>
    <xf numFmtId="9" fontId="1" fillId="0" borderId="0" xfId="1" applyFont="1" applyBorder="1" applyAlignment="1">
      <alignment horizontal="center" vertical="center"/>
    </xf>
    <xf numFmtId="177" fontId="6" fillId="0" borderId="15" xfId="0" applyNumberFormat="1" applyFont="1" applyBorder="1" applyAlignment="1">
      <alignment horizontal="center" vertical="center"/>
    </xf>
    <xf numFmtId="177" fontId="6" fillId="0" borderId="16" xfId="0" applyNumberFormat="1" applyFont="1" applyBorder="1" applyAlignment="1">
      <alignment horizontal="center" vertical="center"/>
    </xf>
    <xf numFmtId="177" fontId="6" fillId="0" borderId="13" xfId="0" applyNumberFormat="1" applyFont="1" applyBorder="1" applyAlignment="1">
      <alignment horizontal="center" vertical="center"/>
    </xf>
    <xf numFmtId="0" fontId="1" fillId="0" borderId="0" xfId="0" applyFont="1" applyAlignment="1">
      <alignment horizontal="center" vertical="center"/>
    </xf>
    <xf numFmtId="177" fontId="6" fillId="0" borderId="12" xfId="0" applyNumberFormat="1" applyFont="1" applyBorder="1" applyAlignment="1">
      <alignment horizontal="center" vertical="center"/>
    </xf>
    <xf numFmtId="188" fontId="6" fillId="0" borderId="15" xfId="1" applyNumberFormat="1" applyFont="1" applyBorder="1" applyAlignment="1">
      <alignment horizontal="center" vertical="center"/>
    </xf>
    <xf numFmtId="188" fontId="6" fillId="0" borderId="16" xfId="1" applyNumberFormat="1" applyFont="1" applyBorder="1" applyAlignment="1">
      <alignment horizontal="center" vertical="center"/>
    </xf>
    <xf numFmtId="176" fontId="2" fillId="0" borderId="0" xfId="0" applyNumberFormat="1" applyFont="1" applyAlignment="1">
      <alignment horizontal="center" vertical="center"/>
    </xf>
    <xf numFmtId="0" fontId="2" fillId="0" borderId="0" xfId="0" applyFont="1" applyAlignment="1">
      <alignment horizontal="center" vertical="center"/>
    </xf>
    <xf numFmtId="176" fontId="14" fillId="0" borderId="4" xfId="0" applyNumberFormat="1" applyFont="1" applyBorder="1" applyAlignment="1">
      <alignment horizontal="right" vertical="center"/>
    </xf>
    <xf numFmtId="176" fontId="14" fillId="0" borderId="5" xfId="0" applyNumberFormat="1" applyFont="1" applyBorder="1" applyAlignment="1">
      <alignment horizontal="right" vertical="center"/>
    </xf>
    <xf numFmtId="176" fontId="5" fillId="0" borderId="4" xfId="0" applyNumberFormat="1" applyFont="1" applyBorder="1" applyAlignment="1">
      <alignment horizontal="right" vertical="center"/>
    </xf>
    <xf numFmtId="176" fontId="5" fillId="0" borderId="5" xfId="0" applyNumberFormat="1" applyFont="1" applyBorder="1" applyAlignment="1">
      <alignment horizontal="right" vertical="center"/>
    </xf>
    <xf numFmtId="176" fontId="14" fillId="2" borderId="4" xfId="0" applyNumberFormat="1" applyFont="1" applyFill="1" applyBorder="1" applyAlignment="1">
      <alignment horizontal="right" vertical="center"/>
    </xf>
    <xf numFmtId="176" fontId="14" fillId="2" borderId="5" xfId="0" applyNumberFormat="1" applyFont="1" applyFill="1" applyBorder="1" applyAlignment="1">
      <alignment horizontal="right" vertical="center"/>
    </xf>
    <xf numFmtId="0" fontId="1" fillId="0" borderId="18" xfId="0" applyFont="1" applyBorder="1" applyAlignment="1">
      <alignment horizontal="center" vertical="center"/>
    </xf>
    <xf numFmtId="177" fontId="6" fillId="0" borderId="4" xfId="0" applyNumberFormat="1" applyFont="1" applyBorder="1" applyAlignment="1">
      <alignment horizontal="center" vertical="center"/>
    </xf>
    <xf numFmtId="177" fontId="6" fillId="0" borderId="5" xfId="0" applyNumberFormat="1" applyFont="1" applyBorder="1" applyAlignment="1">
      <alignment horizontal="center" vertical="center"/>
    </xf>
    <xf numFmtId="177" fontId="6" fillId="0" borderId="11" xfId="0" applyNumberFormat="1" applyFont="1" applyBorder="1" applyAlignment="1">
      <alignment horizontal="center" vertical="center"/>
    </xf>
    <xf numFmtId="177" fontId="6" fillId="0" borderId="8" xfId="0" applyNumberFormat="1" applyFont="1" applyBorder="1" applyAlignment="1">
      <alignment horizontal="center" vertical="center"/>
    </xf>
    <xf numFmtId="177" fontId="1" fillId="0" borderId="4" xfId="0" applyNumberFormat="1" applyFont="1" applyBorder="1" applyAlignment="1">
      <alignment horizontal="center" vertical="center"/>
    </xf>
    <xf numFmtId="177" fontId="1" fillId="0" borderId="5" xfId="0" applyNumberFormat="1" applyFont="1" applyBorder="1" applyAlignment="1">
      <alignment horizontal="center" vertical="center"/>
    </xf>
    <xf numFmtId="0" fontId="5" fillId="0" borderId="20" xfId="0" applyFont="1" applyBorder="1" applyAlignment="1">
      <alignment horizontal="center" vertical="center"/>
    </xf>
    <xf numFmtId="0" fontId="5" fillId="0" borderId="21" xfId="0" applyFont="1" applyBorder="1" applyAlignment="1">
      <alignment horizontal="center" vertical="center"/>
    </xf>
    <xf numFmtId="0" fontId="5" fillId="0" borderId="22" xfId="0" applyFont="1" applyBorder="1" applyAlignment="1">
      <alignment horizontal="center" vertical="center"/>
    </xf>
    <xf numFmtId="176" fontId="14" fillId="0" borderId="15" xfId="0" applyNumberFormat="1" applyFont="1" applyBorder="1" applyAlignment="1">
      <alignment horizontal="right" vertical="center"/>
    </xf>
    <xf numFmtId="176" fontId="14" fillId="0" borderId="16" xfId="0" applyNumberFormat="1" applyFont="1" applyBorder="1" applyAlignment="1">
      <alignment horizontal="right" vertical="center"/>
    </xf>
    <xf numFmtId="176" fontId="14" fillId="2" borderId="11" xfId="0" applyNumberFormat="1" applyFont="1" applyFill="1" applyBorder="1" applyAlignment="1">
      <alignment horizontal="right" vertical="center"/>
    </xf>
    <xf numFmtId="176" fontId="14" fillId="2" borderId="8" xfId="0" applyNumberFormat="1" applyFont="1" applyFill="1" applyBorder="1" applyAlignment="1">
      <alignment horizontal="right" vertical="center"/>
    </xf>
    <xf numFmtId="177" fontId="6" fillId="0" borderId="2" xfId="0" applyNumberFormat="1" applyFont="1" applyBorder="1" applyAlignment="1">
      <alignment horizontal="center" vertical="center"/>
    </xf>
    <xf numFmtId="177" fontId="6" fillId="0" borderId="1" xfId="0" applyNumberFormat="1" applyFont="1" applyBorder="1" applyAlignment="1">
      <alignment horizontal="center" vertical="center"/>
    </xf>
    <xf numFmtId="180" fontId="2" fillId="0" borderId="0" xfId="0" applyNumberFormat="1" applyFont="1" applyAlignment="1">
      <alignment horizontal="center" vertical="center"/>
    </xf>
    <xf numFmtId="180" fontId="2" fillId="0" borderId="10" xfId="0" applyNumberFormat="1" applyFont="1" applyBorder="1" applyAlignment="1">
      <alignment horizontal="center" vertical="center"/>
    </xf>
    <xf numFmtId="176" fontId="14" fillId="0" borderId="11" xfId="0" applyNumberFormat="1" applyFont="1" applyBorder="1" applyAlignment="1">
      <alignment horizontal="right" vertical="center"/>
    </xf>
    <xf numFmtId="176" fontId="14" fillId="0" borderId="8" xfId="0" applyNumberFormat="1" applyFont="1" applyBorder="1" applyAlignment="1">
      <alignment horizontal="right" vertical="center"/>
    </xf>
    <xf numFmtId="176" fontId="5" fillId="2" borderId="4" xfId="0" applyNumberFormat="1" applyFont="1" applyFill="1" applyBorder="1" applyAlignment="1">
      <alignment horizontal="right" vertical="center"/>
    </xf>
    <xf numFmtId="176" fontId="5" fillId="2" borderId="5" xfId="0" applyNumberFormat="1" applyFont="1" applyFill="1" applyBorder="1" applyAlignment="1">
      <alignment horizontal="right" vertical="center"/>
    </xf>
    <xf numFmtId="176" fontId="14" fillId="2" borderId="15" xfId="0" applyNumberFormat="1" applyFont="1" applyFill="1" applyBorder="1" applyAlignment="1">
      <alignment horizontal="right" vertical="center"/>
    </xf>
    <xf numFmtId="176" fontId="14" fillId="2" borderId="16" xfId="0" applyNumberFormat="1" applyFont="1" applyFill="1" applyBorder="1" applyAlignment="1">
      <alignment horizontal="right" vertical="center"/>
    </xf>
    <xf numFmtId="176" fontId="14" fillId="0" borderId="2" xfId="0" applyNumberFormat="1" applyFont="1" applyBorder="1" applyAlignment="1">
      <alignment horizontal="right" vertical="center"/>
    </xf>
    <xf numFmtId="176" fontId="14" fillId="0" borderId="1" xfId="0" applyNumberFormat="1" applyFont="1" applyBorder="1" applyAlignment="1">
      <alignment horizontal="right" vertical="center"/>
    </xf>
    <xf numFmtId="0" fontId="1" fillId="0" borderId="6" xfId="0" applyFont="1" applyBorder="1" applyAlignment="1">
      <alignment horizontal="center" vertical="center"/>
    </xf>
    <xf numFmtId="0" fontId="1" fillId="0" borderId="2" xfId="0" applyFont="1" applyBorder="1" applyAlignment="1">
      <alignment horizontal="center" vertical="center"/>
    </xf>
    <xf numFmtId="0" fontId="1" fillId="0" borderId="1" xfId="0" applyFont="1" applyBorder="1" applyAlignment="1">
      <alignment horizontal="center" vertical="center"/>
    </xf>
    <xf numFmtId="0" fontId="1" fillId="0" borderId="4" xfId="0" applyFont="1" applyBorder="1" applyAlignment="1">
      <alignment horizontal="center" vertical="center"/>
    </xf>
    <xf numFmtId="0" fontId="1" fillId="0" borderId="5" xfId="0" applyFont="1" applyBorder="1" applyAlignment="1">
      <alignment horizontal="center" vertical="center"/>
    </xf>
    <xf numFmtId="176" fontId="14" fillId="2" borderId="2" xfId="0" applyNumberFormat="1" applyFont="1" applyFill="1" applyBorder="1" applyAlignment="1">
      <alignment horizontal="right" vertical="center"/>
    </xf>
    <xf numFmtId="176" fontId="14" fillId="2" borderId="1" xfId="0" applyNumberFormat="1" applyFont="1" applyFill="1" applyBorder="1" applyAlignment="1">
      <alignment horizontal="right" vertical="center"/>
    </xf>
    <xf numFmtId="176" fontId="1" fillId="0" borderId="6" xfId="0" applyNumberFormat="1" applyFont="1" applyBorder="1" applyAlignment="1">
      <alignment horizontal="center" vertical="center"/>
    </xf>
    <xf numFmtId="176" fontId="1" fillId="0" borderId="2" xfId="0" applyNumberFormat="1" applyFont="1" applyBorder="1" applyAlignment="1">
      <alignment horizontal="center" vertical="center"/>
    </xf>
    <xf numFmtId="176" fontId="1" fillId="0" borderId="1" xfId="0" applyNumberFormat="1" applyFont="1" applyBorder="1" applyAlignment="1">
      <alignment horizontal="center" vertical="center"/>
    </xf>
    <xf numFmtId="3" fontId="1" fillId="0" borderId="0" xfId="0" applyNumberFormat="1" applyFont="1" applyAlignment="1">
      <alignment horizontal="right" vertical="center"/>
    </xf>
    <xf numFmtId="0" fontId="1" fillId="0" borderId="0" xfId="0" applyFont="1" applyAlignment="1">
      <alignment horizontal="right" vertical="center"/>
    </xf>
    <xf numFmtId="176" fontId="5" fillId="0" borderId="11" xfId="0" applyNumberFormat="1" applyFont="1" applyBorder="1" applyAlignment="1">
      <alignment horizontal="right" vertical="center"/>
    </xf>
    <xf numFmtId="176" fontId="5" fillId="0" borderId="8" xfId="0" applyNumberFormat="1" applyFont="1" applyBorder="1" applyAlignment="1">
      <alignment horizontal="right" vertical="center"/>
    </xf>
    <xf numFmtId="9" fontId="1" fillId="0" borderId="0" xfId="0" applyNumberFormat="1" applyFont="1" applyAlignment="1">
      <alignment horizontal="center" vertical="center"/>
    </xf>
    <xf numFmtId="2" fontId="1" fillId="0" borderId="0" xfId="0" applyNumberFormat="1" applyFont="1" applyAlignment="1">
      <alignment horizontal="right" vertical="center"/>
    </xf>
    <xf numFmtId="181" fontId="1" fillId="0" borderId="0" xfId="0" applyNumberFormat="1" applyFont="1" applyAlignment="1">
      <alignment horizontal="center" vertical="center"/>
    </xf>
    <xf numFmtId="184" fontId="1" fillId="0" borderId="0" xfId="0" applyNumberFormat="1" applyFont="1" applyAlignment="1">
      <alignment horizontal="center" vertical="center"/>
    </xf>
    <xf numFmtId="0" fontId="1" fillId="0" borderId="7" xfId="0" applyFont="1" applyBorder="1" applyAlignment="1">
      <alignment horizontal="left" vertical="center"/>
    </xf>
    <xf numFmtId="0" fontId="1" fillId="0" borderId="11" xfId="0" applyFont="1" applyBorder="1" applyAlignment="1">
      <alignment horizontal="left" vertical="center"/>
    </xf>
    <xf numFmtId="0" fontId="1" fillId="0" borderId="8" xfId="0" applyFont="1" applyBorder="1" applyAlignment="1">
      <alignment horizontal="left" vertical="center"/>
    </xf>
    <xf numFmtId="0" fontId="1" fillId="0" borderId="3" xfId="0" applyFont="1" applyBorder="1" applyAlignment="1">
      <alignment horizontal="left" vertical="center"/>
    </xf>
    <xf numFmtId="0" fontId="1" fillId="0" borderId="4" xfId="0" applyFont="1" applyBorder="1" applyAlignment="1">
      <alignment horizontal="left" vertical="center"/>
    </xf>
    <xf numFmtId="0" fontId="1" fillId="0" borderId="5" xfId="0" applyFont="1" applyBorder="1" applyAlignment="1">
      <alignment horizontal="left" vertical="center"/>
    </xf>
    <xf numFmtId="0" fontId="5" fillId="0" borderId="6" xfId="0" applyFont="1" applyBorder="1" applyAlignment="1">
      <alignment horizontal="center" vertical="center"/>
    </xf>
    <xf numFmtId="0" fontId="5" fillId="0" borderId="2" xfId="0" applyFont="1" applyBorder="1" applyAlignment="1">
      <alignment horizontal="center" vertical="center"/>
    </xf>
    <xf numFmtId="0" fontId="5" fillId="0" borderId="1" xfId="0" applyFont="1" applyBorder="1" applyAlignment="1">
      <alignment horizontal="center" vertical="center"/>
    </xf>
    <xf numFmtId="0" fontId="5" fillId="0" borderId="3" xfId="0" applyFont="1" applyBorder="1" applyAlignment="1">
      <alignment horizontal="center" vertical="center"/>
    </xf>
    <xf numFmtId="0" fontId="5" fillId="0" borderId="4" xfId="0" applyFont="1" applyBorder="1" applyAlignment="1">
      <alignment horizontal="center" vertical="center"/>
    </xf>
    <xf numFmtId="0" fontId="5" fillId="0" borderId="5" xfId="0" applyFont="1" applyBorder="1" applyAlignment="1">
      <alignment horizontal="center" vertical="center"/>
    </xf>
    <xf numFmtId="177" fontId="6" fillId="0" borderId="0" xfId="0" applyNumberFormat="1" applyFont="1">
      <alignment vertical="center"/>
    </xf>
    <xf numFmtId="176" fontId="1" fillId="0" borderId="18" xfId="0" applyNumberFormat="1" applyFont="1" applyBorder="1" applyAlignment="1">
      <alignment horizontal="center" vertical="center"/>
    </xf>
    <xf numFmtId="176" fontId="6" fillId="0" borderId="18" xfId="0" applyNumberFormat="1" applyFont="1" applyBorder="1" applyAlignment="1">
      <alignment horizontal="center" vertical="center"/>
    </xf>
    <xf numFmtId="176" fontId="6" fillId="0" borderId="3" xfId="0" applyNumberFormat="1" applyFont="1" applyBorder="1" applyAlignment="1">
      <alignment horizontal="center" vertical="center"/>
    </xf>
    <xf numFmtId="176" fontId="6" fillId="0" borderId="15" xfId="0" applyNumberFormat="1" applyFont="1" applyBorder="1" applyAlignment="1">
      <alignment horizontal="center" vertical="center"/>
    </xf>
    <xf numFmtId="176" fontId="6" fillId="0" borderId="16" xfId="0" applyNumberFormat="1" applyFont="1" applyBorder="1" applyAlignment="1">
      <alignment horizontal="center" vertical="center"/>
    </xf>
    <xf numFmtId="177" fontId="1" fillId="0" borderId="3" xfId="0" applyNumberFormat="1" applyFont="1" applyBorder="1" applyAlignment="1">
      <alignment horizontal="center" vertical="center"/>
    </xf>
    <xf numFmtId="182" fontId="1" fillId="0" borderId="3" xfId="0" applyNumberFormat="1" applyFont="1" applyBorder="1" applyAlignment="1">
      <alignment horizontal="center" vertical="center"/>
    </xf>
    <xf numFmtId="182" fontId="1" fillId="0" borderId="4" xfId="0" applyNumberFormat="1" applyFont="1" applyBorder="1" applyAlignment="1">
      <alignment horizontal="center" vertical="center"/>
    </xf>
    <xf numFmtId="182" fontId="1" fillId="0" borderId="5" xfId="0" applyNumberFormat="1" applyFont="1" applyBorder="1" applyAlignment="1">
      <alignment horizontal="center" vertical="center"/>
    </xf>
    <xf numFmtId="176" fontId="1" fillId="0" borderId="18" xfId="0" applyNumberFormat="1" applyFont="1" applyBorder="1" applyAlignment="1">
      <alignment horizontal="center" vertical="center" wrapText="1"/>
    </xf>
    <xf numFmtId="176" fontId="1" fillId="0" borderId="17" xfId="0" applyNumberFormat="1" applyFont="1" applyBorder="1" applyAlignment="1">
      <alignment horizontal="center" vertical="center"/>
    </xf>
    <xf numFmtId="182" fontId="6" fillId="0" borderId="3" xfId="0" applyNumberFormat="1" applyFont="1" applyBorder="1" applyAlignment="1">
      <alignment horizontal="center" vertical="center"/>
    </xf>
    <xf numFmtId="182" fontId="6" fillId="0" borderId="4" xfId="0" applyNumberFormat="1" applyFont="1" applyBorder="1" applyAlignment="1">
      <alignment horizontal="center" vertical="center"/>
    </xf>
    <xf numFmtId="182" fontId="6" fillId="0" borderId="5" xfId="0" applyNumberFormat="1" applyFont="1" applyBorder="1" applyAlignment="1">
      <alignment horizontal="center" vertical="center"/>
    </xf>
    <xf numFmtId="177" fontId="1" fillId="0" borderId="10" xfId="0" applyNumberFormat="1" applyFont="1" applyBorder="1" applyAlignment="1">
      <alignment horizontal="center" vertical="center"/>
    </xf>
    <xf numFmtId="0" fontId="1" fillId="0" borderId="18" xfId="0" applyFont="1" applyBorder="1" applyAlignment="1">
      <alignment horizontal="left" vertical="center"/>
    </xf>
    <xf numFmtId="177" fontId="6" fillId="0" borderId="3" xfId="0" applyNumberFormat="1" applyFont="1" applyBorder="1" applyAlignment="1">
      <alignment horizontal="center" vertical="center"/>
    </xf>
    <xf numFmtId="177" fontId="6" fillId="0" borderId="18" xfId="0" applyNumberFormat="1" applyFont="1" applyBorder="1" applyAlignment="1">
      <alignment horizontal="center" vertical="center"/>
    </xf>
    <xf numFmtId="177" fontId="1" fillId="0" borderId="18" xfId="0" applyNumberFormat="1" applyFont="1" applyBorder="1" applyAlignment="1">
      <alignment horizontal="center" vertical="center"/>
    </xf>
    <xf numFmtId="176" fontId="6" fillId="0" borderId="4" xfId="0" applyNumberFormat="1" applyFont="1" applyBorder="1" applyAlignment="1">
      <alignment horizontal="center" vertical="center"/>
    </xf>
    <xf numFmtId="176" fontId="6" fillId="0" borderId="5" xfId="0" applyNumberFormat="1" applyFont="1" applyBorder="1" applyAlignment="1">
      <alignment horizontal="center" vertical="center"/>
    </xf>
    <xf numFmtId="177" fontId="6" fillId="0" borderId="19" xfId="0" applyNumberFormat="1" applyFont="1" applyBorder="1" applyAlignment="1">
      <alignment horizontal="center" vertical="center"/>
    </xf>
    <xf numFmtId="0" fontId="1" fillId="0" borderId="18" xfId="0" applyFont="1" applyBorder="1" applyAlignment="1">
      <alignment horizontal="center" vertical="center" wrapText="1"/>
    </xf>
    <xf numFmtId="182" fontId="6" fillId="0" borderId="11" xfId="0" applyNumberFormat="1" applyFont="1" applyBorder="1" applyAlignment="1">
      <alignment horizontal="center" vertical="center"/>
    </xf>
    <xf numFmtId="0" fontId="1" fillId="0" borderId="6" xfId="0" applyFont="1" applyBorder="1" applyAlignment="1">
      <alignment horizontal="center" vertical="center" wrapText="1"/>
    </xf>
    <xf numFmtId="0" fontId="1" fillId="0" borderId="2" xfId="0" applyFont="1" applyBorder="1" applyAlignment="1">
      <alignment horizontal="center" vertical="center" wrapText="1"/>
    </xf>
    <xf numFmtId="0" fontId="1" fillId="0" borderId="1" xfId="0" applyFont="1" applyBorder="1" applyAlignment="1">
      <alignment horizontal="center" vertical="center" wrapText="1"/>
    </xf>
    <xf numFmtId="0" fontId="1" fillId="0" borderId="7" xfId="0" applyFont="1" applyBorder="1" applyAlignment="1">
      <alignment horizontal="center" vertical="center" wrapText="1"/>
    </xf>
    <xf numFmtId="0" fontId="1" fillId="0" borderId="11" xfId="0" applyFont="1" applyBorder="1" applyAlignment="1">
      <alignment horizontal="center" vertical="center" wrapText="1"/>
    </xf>
    <xf numFmtId="0" fontId="1" fillId="0" borderId="8" xfId="0" applyFont="1" applyBorder="1" applyAlignment="1">
      <alignment horizontal="center" vertical="center" wrapText="1"/>
    </xf>
    <xf numFmtId="177" fontId="1" fillId="0" borderId="2" xfId="0" applyNumberFormat="1" applyFont="1" applyBorder="1" applyAlignment="1">
      <alignment horizontal="center" vertical="center"/>
    </xf>
    <xf numFmtId="177" fontId="1" fillId="0" borderId="1" xfId="0" applyNumberFormat="1" applyFont="1" applyBorder="1" applyAlignment="1">
      <alignment horizontal="center" vertical="center"/>
    </xf>
    <xf numFmtId="177" fontId="6" fillId="0" borderId="0" xfId="0" applyNumberFormat="1" applyFont="1" applyAlignment="1">
      <alignment horizontal="right" vertical="center"/>
    </xf>
    <xf numFmtId="183" fontId="1" fillId="0" borderId="18" xfId="0" applyNumberFormat="1" applyFont="1" applyBorder="1" applyAlignment="1">
      <alignment horizontal="center" vertical="center"/>
    </xf>
    <xf numFmtId="176" fontId="6" fillId="0" borderId="11" xfId="0" applyNumberFormat="1" applyFont="1" applyBorder="1" applyAlignment="1">
      <alignment horizontal="center" vertical="center"/>
    </xf>
    <xf numFmtId="176" fontId="6" fillId="0" borderId="8" xfId="0" applyNumberFormat="1" applyFont="1" applyBorder="1" applyAlignment="1">
      <alignment horizontal="center" vertical="center"/>
    </xf>
    <xf numFmtId="0" fontId="1" fillId="0" borderId="3" xfId="0" applyFont="1" applyBorder="1" applyAlignment="1">
      <alignment horizontal="center" vertical="center"/>
    </xf>
    <xf numFmtId="0" fontId="6" fillId="0" borderId="18" xfId="0" applyFont="1" applyBorder="1" applyAlignment="1">
      <alignment horizontal="center" vertical="center"/>
    </xf>
    <xf numFmtId="0" fontId="6" fillId="0" borderId="3" xfId="0" applyFont="1" applyBorder="1" applyAlignment="1">
      <alignment horizontal="center" vertical="center"/>
    </xf>
    <xf numFmtId="176" fontId="6" fillId="0" borderId="0" xfId="0" applyNumberFormat="1" applyFont="1" applyAlignment="1">
      <alignment horizontal="center" vertical="center"/>
    </xf>
    <xf numFmtId="176" fontId="6" fillId="0" borderId="10" xfId="0" applyNumberFormat="1" applyFont="1" applyBorder="1" applyAlignment="1">
      <alignment horizontal="center" vertical="center"/>
    </xf>
    <xf numFmtId="177" fontId="1" fillId="0" borderId="11" xfId="0" applyNumberFormat="1" applyFont="1" applyBorder="1" applyAlignment="1">
      <alignment horizontal="center" vertical="center"/>
    </xf>
    <xf numFmtId="177" fontId="1" fillId="0" borderId="8" xfId="0" applyNumberFormat="1" applyFont="1" applyBorder="1" applyAlignment="1">
      <alignment horizontal="center" vertical="center"/>
    </xf>
    <xf numFmtId="176" fontId="16" fillId="0" borderId="0" xfId="0" applyNumberFormat="1" applyFont="1" applyAlignment="1">
      <alignment horizontal="center" vertical="center"/>
    </xf>
    <xf numFmtId="176" fontId="16" fillId="0" borderId="10" xfId="0" applyNumberFormat="1" applyFont="1" applyBorder="1" applyAlignment="1">
      <alignment horizontal="center" vertical="center"/>
    </xf>
    <xf numFmtId="0" fontId="1" fillId="0" borderId="11" xfId="0" applyFont="1" applyBorder="1" applyAlignment="1">
      <alignment horizontal="center" vertical="center"/>
    </xf>
    <xf numFmtId="0" fontId="1" fillId="0" borderId="17" xfId="0" applyFont="1" applyBorder="1" applyAlignment="1">
      <alignment horizontal="center" vertical="center"/>
    </xf>
    <xf numFmtId="38" fontId="6" fillId="0" borderId="9" xfId="2" applyFont="1" applyBorder="1" applyAlignment="1">
      <alignment horizontal="right" vertical="center"/>
    </xf>
    <xf numFmtId="38" fontId="6" fillId="0" borderId="0" xfId="2" applyFont="1" applyAlignment="1">
      <alignment horizontal="right" vertical="center"/>
    </xf>
    <xf numFmtId="38" fontId="6" fillId="0" borderId="0" xfId="2" applyFont="1" applyBorder="1" applyAlignment="1">
      <alignment horizontal="right" vertical="center"/>
    </xf>
    <xf numFmtId="176" fontId="6" fillId="0" borderId="2" xfId="0" applyNumberFormat="1" applyFont="1" applyBorder="1" applyAlignment="1">
      <alignment horizontal="center" vertical="center"/>
    </xf>
    <xf numFmtId="176" fontId="6" fillId="0" borderId="1" xfId="0" applyNumberFormat="1" applyFont="1" applyBorder="1" applyAlignment="1">
      <alignment horizontal="center" vertical="center"/>
    </xf>
    <xf numFmtId="177" fontId="1" fillId="0" borderId="18" xfId="0" applyNumberFormat="1" applyFont="1" applyBorder="1" applyAlignment="1">
      <alignment horizontal="center" vertical="center" wrapText="1"/>
    </xf>
    <xf numFmtId="1" fontId="6" fillId="0" borderId="15" xfId="0" applyNumberFormat="1" applyFont="1" applyBorder="1" applyAlignment="1">
      <alignment horizontal="center" vertical="center"/>
    </xf>
    <xf numFmtId="1" fontId="6" fillId="0" borderId="16" xfId="0" applyNumberFormat="1" applyFont="1" applyBorder="1" applyAlignment="1">
      <alignment horizontal="center" vertical="center"/>
    </xf>
    <xf numFmtId="0" fontId="1" fillId="0" borderId="9" xfId="0" applyFont="1" applyBorder="1" applyAlignment="1">
      <alignment horizontal="center" vertical="center" wrapText="1"/>
    </xf>
    <xf numFmtId="0" fontId="1" fillId="0" borderId="0" xfId="0" applyFont="1" applyAlignment="1">
      <alignment horizontal="center" vertical="center" wrapText="1"/>
    </xf>
    <xf numFmtId="0" fontId="1" fillId="0" borderId="10" xfId="0" applyFont="1" applyBorder="1" applyAlignment="1">
      <alignment horizontal="center" vertical="center" wrapText="1"/>
    </xf>
    <xf numFmtId="176" fontId="6" fillId="0" borderId="2" xfId="0" applyNumberFormat="1" applyFont="1" applyBorder="1" applyAlignment="1">
      <alignment horizontal="left" vertical="center"/>
    </xf>
    <xf numFmtId="176" fontId="1" fillId="0" borderId="0" xfId="0" applyNumberFormat="1" applyFont="1" applyAlignment="1">
      <alignment horizontal="center" vertical="center"/>
    </xf>
    <xf numFmtId="0" fontId="6" fillId="0" borderId="9" xfId="0" applyFont="1" applyBorder="1" applyAlignment="1">
      <alignment horizontal="right" vertical="center" wrapText="1"/>
    </xf>
    <xf numFmtId="0" fontId="6" fillId="0" borderId="0" xfId="0" applyFont="1" applyAlignment="1">
      <alignment horizontal="right" vertical="center"/>
    </xf>
    <xf numFmtId="0" fontId="6" fillId="0" borderId="9" xfId="0" applyFont="1" applyBorder="1" applyAlignment="1">
      <alignment horizontal="right" vertical="center"/>
    </xf>
    <xf numFmtId="177" fontId="1" fillId="0" borderId="15" xfId="0" applyNumberFormat="1" applyFont="1" applyBorder="1" applyAlignment="1">
      <alignment horizontal="center" vertical="center"/>
    </xf>
    <xf numFmtId="177" fontId="1" fillId="0" borderId="16" xfId="0" applyNumberFormat="1" applyFont="1" applyBorder="1" applyAlignment="1">
      <alignment horizontal="center" vertical="center"/>
    </xf>
    <xf numFmtId="177" fontId="1" fillId="0" borderId="13" xfId="0" applyNumberFormat="1" applyFont="1" applyBorder="1" applyAlignment="1">
      <alignment horizontal="center" vertical="center"/>
    </xf>
    <xf numFmtId="177" fontId="1" fillId="0" borderId="12" xfId="0" applyNumberFormat="1" applyFont="1" applyBorder="1" applyAlignment="1">
      <alignment horizontal="center" vertical="center"/>
    </xf>
    <xf numFmtId="176" fontId="5" fillId="2" borderId="15" xfId="0" applyNumberFormat="1" applyFont="1" applyFill="1" applyBorder="1" applyAlignment="1">
      <alignment horizontal="right" vertical="center"/>
    </xf>
    <xf numFmtId="176" fontId="5" fillId="2" borderId="16" xfId="0" applyNumberFormat="1" applyFont="1" applyFill="1" applyBorder="1" applyAlignment="1">
      <alignment horizontal="right" vertical="center"/>
    </xf>
    <xf numFmtId="176" fontId="5" fillId="0" borderId="15" xfId="0" applyNumberFormat="1" applyFont="1" applyBorder="1" applyAlignment="1">
      <alignment horizontal="right" vertical="center"/>
    </xf>
    <xf numFmtId="176" fontId="5" fillId="0" borderId="16" xfId="0" applyNumberFormat="1" applyFont="1" applyBorder="1" applyAlignment="1">
      <alignment horizontal="right" vertical="center"/>
    </xf>
    <xf numFmtId="176" fontId="5" fillId="2" borderId="2" xfId="0" applyNumberFormat="1" applyFont="1" applyFill="1" applyBorder="1" applyAlignment="1">
      <alignment horizontal="right" vertical="center"/>
    </xf>
    <xf numFmtId="176" fontId="5" fillId="2" borderId="1" xfId="0" applyNumberFormat="1" applyFont="1" applyFill="1" applyBorder="1" applyAlignment="1">
      <alignment horizontal="right" vertical="center"/>
    </xf>
    <xf numFmtId="176" fontId="5" fillId="2" borderId="11" xfId="0" applyNumberFormat="1" applyFont="1" applyFill="1" applyBorder="1" applyAlignment="1">
      <alignment horizontal="right" vertical="center"/>
    </xf>
    <xf numFmtId="176" fontId="5" fillId="2" borderId="8" xfId="0" applyNumberFormat="1" applyFont="1" applyFill="1" applyBorder="1" applyAlignment="1">
      <alignment horizontal="right" vertical="center"/>
    </xf>
    <xf numFmtId="176" fontId="5" fillId="0" borderId="2" xfId="0" applyNumberFormat="1" applyFont="1" applyBorder="1" applyAlignment="1">
      <alignment horizontal="right" vertical="center"/>
    </xf>
    <xf numFmtId="176" fontId="5" fillId="0" borderId="1" xfId="0" applyNumberFormat="1" applyFont="1" applyBorder="1" applyAlignment="1">
      <alignment horizontal="right" vertical="center"/>
    </xf>
    <xf numFmtId="3" fontId="1" fillId="0" borderId="4" xfId="0" applyNumberFormat="1" applyFont="1" applyBorder="1" applyAlignment="1">
      <alignment horizontal="center" vertical="center"/>
    </xf>
    <xf numFmtId="0" fontId="1" fillId="0" borderId="15" xfId="0" applyFont="1" applyBorder="1" applyAlignment="1">
      <alignment horizontal="center" vertical="center"/>
    </xf>
    <xf numFmtId="0" fontId="1" fillId="0" borderId="16" xfId="0" applyFont="1" applyBorder="1" applyAlignment="1">
      <alignment horizontal="center" vertical="center"/>
    </xf>
    <xf numFmtId="0" fontId="1" fillId="0" borderId="8" xfId="0" applyFont="1" applyBorder="1" applyAlignment="1">
      <alignment horizontal="center" vertical="center"/>
    </xf>
    <xf numFmtId="176" fontId="1" fillId="0" borderId="15" xfId="0" applyNumberFormat="1" applyFont="1" applyBorder="1" applyAlignment="1">
      <alignment horizontal="center" vertical="center"/>
    </xf>
    <xf numFmtId="176" fontId="1" fillId="0" borderId="16" xfId="0" applyNumberFormat="1" applyFont="1" applyBorder="1" applyAlignment="1">
      <alignment horizontal="center" vertical="center"/>
    </xf>
    <xf numFmtId="176" fontId="1" fillId="0" borderId="3" xfId="0" applyNumberFormat="1" applyFont="1" applyBorder="1" applyAlignment="1">
      <alignment horizontal="center" vertical="center"/>
    </xf>
    <xf numFmtId="176" fontId="1" fillId="0" borderId="4" xfId="0" applyNumberFormat="1" applyFont="1" applyBorder="1" applyAlignment="1">
      <alignment horizontal="center" vertical="center"/>
    </xf>
    <xf numFmtId="176" fontId="1" fillId="0" borderId="5" xfId="0" applyNumberFormat="1" applyFont="1" applyBorder="1" applyAlignment="1">
      <alignment horizontal="center" vertical="center"/>
    </xf>
    <xf numFmtId="176" fontId="1" fillId="0" borderId="11" xfId="0" applyNumberFormat="1" applyFont="1" applyBorder="1" applyAlignment="1">
      <alignment horizontal="center" vertical="center"/>
    </xf>
    <xf numFmtId="176" fontId="1" fillId="0" borderId="8" xfId="0" applyNumberFormat="1" applyFont="1" applyBorder="1" applyAlignment="1">
      <alignment horizontal="center" vertical="center"/>
    </xf>
    <xf numFmtId="176" fontId="1" fillId="0" borderId="10" xfId="0" applyNumberFormat="1" applyFont="1" applyBorder="1" applyAlignment="1">
      <alignment horizontal="center" vertical="center"/>
    </xf>
  </cellXfs>
  <cellStyles count="3">
    <cellStyle name="パーセント" xfId="1" builtinId="5"/>
    <cellStyle name="桁区切り" xfId="2" builtinId="6"/>
    <cellStyle name="標準" xfId="0" builtinId="0"/>
  </cellStyles>
  <dxfs count="0"/>
  <tableStyles count="0" defaultTableStyle="TableStyleMedium2" defaultPivotStyle="PivotStyleLight16"/>
  <colors>
    <mruColors>
      <color rgb="FF0000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10"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sharedStrings" Target="sharedStrings.xml"/></Relationships>
</file>

<file path=xl/drawings/_rels/drawing6.xml.rels><?xml version="1.0" encoding="UTF-8" standalone="yes"?>
<Relationships xmlns="http://schemas.openxmlformats.org/package/2006/relationships"><Relationship Id="rId1" Type="http://schemas.openxmlformats.org/officeDocument/2006/relationships/image" Target="../media/image1.emf"/></Relationships>
</file>

<file path=xl/drawings/drawing1.xml><?xml version="1.0" encoding="utf-8"?>
<xdr:wsDr xmlns:xdr="http://schemas.openxmlformats.org/drawingml/2006/spreadsheetDrawing" xmlns:a="http://schemas.openxmlformats.org/drawingml/2006/main">
  <xdr:twoCellAnchor>
    <xdr:from>
      <xdr:col>0</xdr:col>
      <xdr:colOff>123825</xdr:colOff>
      <xdr:row>7</xdr:row>
      <xdr:rowOff>123825</xdr:rowOff>
    </xdr:from>
    <xdr:to>
      <xdr:col>28</xdr:col>
      <xdr:colOff>28575</xdr:colOff>
      <xdr:row>21</xdr:row>
      <xdr:rowOff>47625</xdr:rowOff>
    </xdr:to>
    <xdr:sp macro="" textlink="">
      <xdr:nvSpPr>
        <xdr:cNvPr id="2" name="正方形/長方形 1">
          <a:extLst>
            <a:ext uri="{FF2B5EF4-FFF2-40B4-BE49-F238E27FC236}">
              <a16:creationId xmlns:a16="http://schemas.microsoft.com/office/drawing/2014/main" id="{5B5E5F67-4185-8F06-9E36-921A1DA9D9A1}"/>
            </a:ext>
          </a:extLst>
        </xdr:cNvPr>
        <xdr:cNvSpPr/>
      </xdr:nvSpPr>
      <xdr:spPr>
        <a:xfrm>
          <a:off x="123825" y="1524000"/>
          <a:ext cx="5772150" cy="2724150"/>
        </a:xfrm>
        <a:prstGeom prst="rect">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rtlCol="0" anchor="ctr"/>
        <a:lstStyle/>
        <a:p>
          <a:pPr algn="l"/>
          <a:endParaRPr kumimoji="1" lang="ja-JP" altLang="en-US" sz="1100" kern="1200"/>
        </a:p>
      </xdr:txBody>
    </xdr:sp>
    <xdr:clientData/>
  </xdr:twoCellAnchor>
  <xdr:twoCellAnchor>
    <xdr:from>
      <xdr:col>28</xdr:col>
      <xdr:colOff>152400</xdr:colOff>
      <xdr:row>31</xdr:row>
      <xdr:rowOff>180975</xdr:rowOff>
    </xdr:from>
    <xdr:to>
      <xdr:col>29</xdr:col>
      <xdr:colOff>95250</xdr:colOff>
      <xdr:row>39</xdr:row>
      <xdr:rowOff>19050</xdr:rowOff>
    </xdr:to>
    <xdr:sp macro="" textlink="">
      <xdr:nvSpPr>
        <xdr:cNvPr id="3" name="左大かっこ 2">
          <a:extLst>
            <a:ext uri="{FF2B5EF4-FFF2-40B4-BE49-F238E27FC236}">
              <a16:creationId xmlns:a16="http://schemas.microsoft.com/office/drawing/2014/main" id="{D5F7108D-D648-EB86-BF8C-60A8FD16598C}"/>
            </a:ext>
          </a:extLst>
        </xdr:cNvPr>
        <xdr:cNvSpPr/>
      </xdr:nvSpPr>
      <xdr:spPr>
        <a:xfrm>
          <a:off x="6019800" y="6381750"/>
          <a:ext cx="152400" cy="1438275"/>
        </a:xfrm>
        <a:prstGeom prst="leftBracket">
          <a:avLst/>
        </a:prstGeom>
        <a:ln>
          <a:solidFill>
            <a:srgbClr val="FF0000"/>
          </a:solidFill>
        </a:ln>
      </xdr:spPr>
      <xdr:style>
        <a:lnRef idx="1">
          <a:schemeClr val="accent1"/>
        </a:lnRef>
        <a:fillRef idx="0">
          <a:schemeClr val="accent1"/>
        </a:fillRef>
        <a:effectRef idx="0">
          <a:schemeClr val="accent1"/>
        </a:effectRef>
        <a:fontRef idx="minor">
          <a:schemeClr val="tx1"/>
        </a:fontRef>
      </xdr:style>
      <xdr:txBody>
        <a:bodyPr rtlCol="0" anchor="ctr"/>
        <a:lstStyle/>
        <a:p>
          <a:pPr algn="l"/>
          <a:endParaRPr kumimoji="1" lang="ja-JP" altLang="en-US" sz="1100" kern="1200"/>
        </a:p>
      </xdr:txBody>
    </xdr:sp>
    <xdr:clientData/>
  </xdr:twoCellAnchor>
  <xdr:twoCellAnchor>
    <xdr:from>
      <xdr:col>27</xdr:col>
      <xdr:colOff>9525</xdr:colOff>
      <xdr:row>32</xdr:row>
      <xdr:rowOff>114300</xdr:rowOff>
    </xdr:from>
    <xdr:to>
      <xdr:col>28</xdr:col>
      <xdr:colOff>152400</xdr:colOff>
      <xdr:row>32</xdr:row>
      <xdr:rowOff>152400</xdr:rowOff>
    </xdr:to>
    <xdr:cxnSp macro="">
      <xdr:nvCxnSpPr>
        <xdr:cNvPr id="5" name="直線矢印コネクタ 4">
          <a:extLst>
            <a:ext uri="{FF2B5EF4-FFF2-40B4-BE49-F238E27FC236}">
              <a16:creationId xmlns:a16="http://schemas.microsoft.com/office/drawing/2014/main" id="{035FEDBF-8B42-B8AE-F404-8F362B7D9080}"/>
            </a:ext>
          </a:extLst>
        </xdr:cNvPr>
        <xdr:cNvCxnSpPr/>
      </xdr:nvCxnSpPr>
      <xdr:spPr>
        <a:xfrm flipH="1" flipV="1">
          <a:off x="5667375" y="6515100"/>
          <a:ext cx="352425" cy="38100"/>
        </a:xfrm>
        <a:prstGeom prst="straightConnector1">
          <a:avLst/>
        </a:prstGeom>
        <a:ln>
          <a:solidFill>
            <a:srgbClr val="FF0000"/>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wsDr>
</file>

<file path=xl/drawings/drawing2.xml><?xml version="1.0" encoding="utf-8"?>
<xdr:wsDr xmlns:xdr="http://schemas.openxmlformats.org/drawingml/2006/spreadsheetDrawing" xmlns:a="http://schemas.openxmlformats.org/drawingml/2006/main">
  <xdr:twoCellAnchor>
    <xdr:from>
      <xdr:col>0</xdr:col>
      <xdr:colOff>95249</xdr:colOff>
      <xdr:row>8</xdr:row>
      <xdr:rowOff>104775</xdr:rowOff>
    </xdr:from>
    <xdr:to>
      <xdr:col>29</xdr:col>
      <xdr:colOff>200024</xdr:colOff>
      <xdr:row>20</xdr:row>
      <xdr:rowOff>104775</xdr:rowOff>
    </xdr:to>
    <xdr:sp macro="" textlink="">
      <xdr:nvSpPr>
        <xdr:cNvPr id="2" name="正方形/長方形 1">
          <a:extLst>
            <a:ext uri="{FF2B5EF4-FFF2-40B4-BE49-F238E27FC236}">
              <a16:creationId xmlns:a16="http://schemas.microsoft.com/office/drawing/2014/main" id="{382122AE-4CCC-490D-B5D2-CCE6FD7ACCDC}"/>
            </a:ext>
          </a:extLst>
        </xdr:cNvPr>
        <xdr:cNvSpPr/>
      </xdr:nvSpPr>
      <xdr:spPr>
        <a:xfrm>
          <a:off x="95249" y="1704975"/>
          <a:ext cx="6181725" cy="2400300"/>
        </a:xfrm>
        <a:prstGeom prst="rect">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rtlCol="0" anchor="ctr"/>
        <a:lstStyle/>
        <a:p>
          <a:pPr algn="l"/>
          <a:endParaRPr kumimoji="1" lang="ja-JP" altLang="en-US" sz="1100" kern="1200"/>
        </a:p>
      </xdr:txBody>
    </xdr:sp>
    <xdr:clientData/>
  </xdr:twoCellAnchor>
  <xdr:twoCellAnchor>
    <xdr:from>
      <xdr:col>0</xdr:col>
      <xdr:colOff>104774</xdr:colOff>
      <xdr:row>21</xdr:row>
      <xdr:rowOff>95250</xdr:rowOff>
    </xdr:from>
    <xdr:to>
      <xdr:col>29</xdr:col>
      <xdr:colOff>209549</xdr:colOff>
      <xdr:row>39</xdr:row>
      <xdr:rowOff>66676</xdr:rowOff>
    </xdr:to>
    <xdr:sp macro="" textlink="">
      <xdr:nvSpPr>
        <xdr:cNvPr id="3" name="正方形/長方形 2">
          <a:extLst>
            <a:ext uri="{FF2B5EF4-FFF2-40B4-BE49-F238E27FC236}">
              <a16:creationId xmlns:a16="http://schemas.microsoft.com/office/drawing/2014/main" id="{CD9C3817-E8BC-4BD5-9074-F587D5898AE8}"/>
            </a:ext>
          </a:extLst>
        </xdr:cNvPr>
        <xdr:cNvSpPr/>
      </xdr:nvSpPr>
      <xdr:spPr>
        <a:xfrm>
          <a:off x="104774" y="4295775"/>
          <a:ext cx="6181725" cy="3571876"/>
        </a:xfrm>
        <a:prstGeom prst="rect">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rtlCol="0" anchor="ctr"/>
        <a:lstStyle/>
        <a:p>
          <a:pPr algn="l"/>
          <a:endParaRPr kumimoji="1" lang="ja-JP" altLang="en-US" sz="1100" kern="1200"/>
        </a:p>
      </xdr:txBody>
    </xdr:sp>
    <xdr:clientData/>
  </xdr:twoCellAnchor>
  <xdr:twoCellAnchor>
    <xdr:from>
      <xdr:col>39</xdr:col>
      <xdr:colOff>0</xdr:colOff>
      <xdr:row>23</xdr:row>
      <xdr:rowOff>200024</xdr:rowOff>
    </xdr:from>
    <xdr:to>
      <xdr:col>40</xdr:col>
      <xdr:colOff>38100</xdr:colOff>
      <xdr:row>31</xdr:row>
      <xdr:rowOff>114299</xdr:rowOff>
    </xdr:to>
    <xdr:sp macro="" textlink="">
      <xdr:nvSpPr>
        <xdr:cNvPr id="4" name="テキスト ボックス 3">
          <a:extLst>
            <a:ext uri="{FF2B5EF4-FFF2-40B4-BE49-F238E27FC236}">
              <a16:creationId xmlns:a16="http://schemas.microsoft.com/office/drawing/2014/main" id="{5A05FAE2-6E30-4239-A5B3-DE4025C5E1FB}"/>
            </a:ext>
          </a:extLst>
        </xdr:cNvPr>
        <xdr:cNvSpPr txBox="1"/>
      </xdr:nvSpPr>
      <xdr:spPr>
        <a:xfrm>
          <a:off x="8172450" y="4800599"/>
          <a:ext cx="247650" cy="1514475"/>
        </a:xfrm>
        <a:prstGeom prst="rect">
          <a:avLst/>
        </a:prstGeom>
      </xdr:spPr>
      <xdr:txBody>
        <a:bodyPr vertOverflow="clip" horzOverflow="clip" wrap="square" rtlCol="0" anchor="t"/>
        <a:lstStyle/>
        <a:p>
          <a:pPr>
            <a:lnSpc>
              <a:spcPts val="1100"/>
            </a:lnSpc>
          </a:pPr>
          <a:r>
            <a:rPr kumimoji="1" lang="ja-JP" altLang="en-US" sz="1000" kern="1200"/>
            <a:t>▲権利変換計画認可</a:t>
          </a:r>
        </a:p>
      </xdr:txBody>
    </xdr:sp>
    <xdr:clientData/>
  </xdr:twoCellAnchor>
  <xdr:twoCellAnchor>
    <xdr:from>
      <xdr:col>35</xdr:col>
      <xdr:colOff>165752</xdr:colOff>
      <xdr:row>24</xdr:row>
      <xdr:rowOff>1246</xdr:rowOff>
    </xdr:from>
    <xdr:to>
      <xdr:col>36</xdr:col>
      <xdr:colOff>184802</xdr:colOff>
      <xdr:row>30</xdr:row>
      <xdr:rowOff>96496</xdr:rowOff>
    </xdr:to>
    <xdr:sp macro="" textlink="">
      <xdr:nvSpPr>
        <xdr:cNvPr id="5" name="テキスト ボックス 4">
          <a:extLst>
            <a:ext uri="{FF2B5EF4-FFF2-40B4-BE49-F238E27FC236}">
              <a16:creationId xmlns:a16="http://schemas.microsoft.com/office/drawing/2014/main" id="{03E726E0-A701-401F-9990-338FA4FE4378}"/>
            </a:ext>
          </a:extLst>
        </xdr:cNvPr>
        <xdr:cNvSpPr txBox="1"/>
      </xdr:nvSpPr>
      <xdr:spPr>
        <a:xfrm>
          <a:off x="7500002" y="4801846"/>
          <a:ext cx="228600" cy="1295400"/>
        </a:xfrm>
        <a:prstGeom prst="rect">
          <a:avLst/>
        </a:prstGeom>
      </xdr:spPr>
      <xdr:txBody>
        <a:bodyPr vertOverflow="clip" horzOverflow="clip" wrap="square" rtlCol="0" anchor="t"/>
        <a:lstStyle/>
        <a:p>
          <a:pPr>
            <a:lnSpc>
              <a:spcPts val="1100"/>
            </a:lnSpc>
          </a:pPr>
          <a:r>
            <a:rPr kumimoji="1" lang="ja-JP" altLang="en-US" sz="1000" kern="1200"/>
            <a:t>▲組合設立認可</a:t>
          </a:r>
        </a:p>
      </xdr:txBody>
    </xdr:sp>
    <xdr:clientData/>
  </xdr:twoCellAnchor>
  <xdr:twoCellAnchor>
    <xdr:from>
      <xdr:col>39</xdr:col>
      <xdr:colOff>188742</xdr:colOff>
      <xdr:row>23</xdr:row>
      <xdr:rowOff>200608</xdr:rowOff>
    </xdr:from>
    <xdr:to>
      <xdr:col>40</xdr:col>
      <xdr:colOff>207792</xdr:colOff>
      <xdr:row>30</xdr:row>
      <xdr:rowOff>103951</xdr:rowOff>
    </xdr:to>
    <xdr:sp macro="" textlink="">
      <xdr:nvSpPr>
        <xdr:cNvPr id="6" name="テキスト ボックス 5">
          <a:extLst>
            <a:ext uri="{FF2B5EF4-FFF2-40B4-BE49-F238E27FC236}">
              <a16:creationId xmlns:a16="http://schemas.microsoft.com/office/drawing/2014/main" id="{E6A2F462-94A7-4D35-B3A5-7B397B25A42D}"/>
            </a:ext>
          </a:extLst>
        </xdr:cNvPr>
        <xdr:cNvSpPr txBox="1"/>
      </xdr:nvSpPr>
      <xdr:spPr>
        <a:xfrm>
          <a:off x="8546930" y="4855952"/>
          <a:ext cx="233362" cy="1320187"/>
        </a:xfrm>
        <a:prstGeom prst="rect">
          <a:avLst/>
        </a:prstGeom>
      </xdr:spPr>
      <xdr:txBody>
        <a:bodyPr vertOverflow="clip" horzOverflow="clip" wrap="square" rtlCol="0" anchor="t"/>
        <a:lstStyle/>
        <a:p>
          <a:pPr>
            <a:lnSpc>
              <a:spcPts val="1100"/>
            </a:lnSpc>
          </a:pPr>
          <a:r>
            <a:rPr kumimoji="1" lang="ja-JP" altLang="en-US" sz="1000" kern="1200"/>
            <a:t>▲権利変換期日</a:t>
          </a:r>
          <a:endParaRPr kumimoji="1" lang="en-US" altLang="ja-JP" sz="1000" kern="1200"/>
        </a:p>
      </xdr:txBody>
    </xdr:sp>
    <xdr:clientData/>
  </xdr:twoCellAnchor>
  <xdr:twoCellAnchor>
    <xdr:from>
      <xdr:col>42</xdr:col>
      <xdr:colOff>9525</xdr:colOff>
      <xdr:row>24</xdr:row>
      <xdr:rowOff>0</xdr:rowOff>
    </xdr:from>
    <xdr:to>
      <xdr:col>43</xdr:col>
      <xdr:colOff>28575</xdr:colOff>
      <xdr:row>30</xdr:row>
      <xdr:rowOff>95250</xdr:rowOff>
    </xdr:to>
    <xdr:sp macro="" textlink="">
      <xdr:nvSpPr>
        <xdr:cNvPr id="7" name="テキスト ボックス 6">
          <a:extLst>
            <a:ext uri="{FF2B5EF4-FFF2-40B4-BE49-F238E27FC236}">
              <a16:creationId xmlns:a16="http://schemas.microsoft.com/office/drawing/2014/main" id="{C818ED2A-F7D0-4975-83C8-DDFD743FC794}"/>
            </a:ext>
          </a:extLst>
        </xdr:cNvPr>
        <xdr:cNvSpPr txBox="1"/>
      </xdr:nvSpPr>
      <xdr:spPr>
        <a:xfrm>
          <a:off x="8810625" y="4800600"/>
          <a:ext cx="228600" cy="1295400"/>
        </a:xfrm>
        <a:prstGeom prst="rect">
          <a:avLst/>
        </a:prstGeom>
      </xdr:spPr>
      <xdr:txBody>
        <a:bodyPr vertOverflow="clip" horzOverflow="clip" wrap="square" rtlCol="0" anchor="t"/>
        <a:lstStyle/>
        <a:p>
          <a:pPr>
            <a:lnSpc>
              <a:spcPts val="1100"/>
            </a:lnSpc>
          </a:pPr>
          <a:r>
            <a:rPr kumimoji="1" lang="ja-JP" altLang="en-US" sz="1000" kern="1200"/>
            <a:t>▲土地明渡し期限</a:t>
          </a:r>
          <a:endParaRPr kumimoji="1" lang="en-US" altLang="ja-JP" sz="1000" kern="1200"/>
        </a:p>
      </xdr:txBody>
    </xdr:sp>
    <xdr:clientData/>
  </xdr:twoCellAnchor>
  <xdr:twoCellAnchor>
    <xdr:from>
      <xdr:col>46</xdr:col>
      <xdr:colOff>76200</xdr:colOff>
      <xdr:row>24</xdr:row>
      <xdr:rowOff>0</xdr:rowOff>
    </xdr:from>
    <xdr:to>
      <xdr:col>47</xdr:col>
      <xdr:colOff>95250</xdr:colOff>
      <xdr:row>30</xdr:row>
      <xdr:rowOff>95250</xdr:rowOff>
    </xdr:to>
    <xdr:sp macro="" textlink="">
      <xdr:nvSpPr>
        <xdr:cNvPr id="8" name="テキスト ボックス 7">
          <a:extLst>
            <a:ext uri="{FF2B5EF4-FFF2-40B4-BE49-F238E27FC236}">
              <a16:creationId xmlns:a16="http://schemas.microsoft.com/office/drawing/2014/main" id="{BF587FB4-45F2-4A7C-BA2E-D7DBCEB70EB7}"/>
            </a:ext>
          </a:extLst>
        </xdr:cNvPr>
        <xdr:cNvSpPr txBox="1"/>
      </xdr:nvSpPr>
      <xdr:spPr>
        <a:xfrm>
          <a:off x="9715500" y="4800600"/>
          <a:ext cx="228600" cy="1295400"/>
        </a:xfrm>
        <a:prstGeom prst="rect">
          <a:avLst/>
        </a:prstGeom>
      </xdr:spPr>
      <xdr:txBody>
        <a:bodyPr vertOverflow="clip" horzOverflow="clip" wrap="square" rtlCol="0" anchor="t"/>
        <a:lstStyle/>
        <a:p>
          <a:pPr>
            <a:lnSpc>
              <a:spcPts val="1100"/>
            </a:lnSpc>
          </a:pPr>
          <a:r>
            <a:rPr kumimoji="1" lang="ja-JP" altLang="en-US" sz="1000" kern="1200"/>
            <a:t>▲着　　</a:t>
          </a:r>
          <a:endParaRPr kumimoji="1" lang="en-US" altLang="ja-JP" sz="1000" kern="1200"/>
        </a:p>
        <a:p>
          <a:pPr>
            <a:lnSpc>
              <a:spcPts val="1100"/>
            </a:lnSpc>
          </a:pPr>
          <a:r>
            <a:rPr kumimoji="1" lang="ja-JP" altLang="en-US" sz="1000" kern="1200"/>
            <a:t>　　</a:t>
          </a:r>
          <a:endParaRPr kumimoji="1" lang="en-US" altLang="ja-JP" sz="1000" kern="1200"/>
        </a:p>
        <a:p>
          <a:pPr>
            <a:lnSpc>
              <a:spcPts val="1100"/>
            </a:lnSpc>
          </a:pPr>
          <a:r>
            <a:rPr kumimoji="1" lang="ja-JP" altLang="en-US" sz="900" kern="1200"/>
            <a:t>　工</a:t>
          </a:r>
          <a:endParaRPr kumimoji="1" lang="en-US" altLang="ja-JP" sz="900" kern="1200"/>
        </a:p>
      </xdr:txBody>
    </xdr:sp>
    <xdr:clientData/>
  </xdr:twoCellAnchor>
  <xdr:twoCellAnchor>
    <xdr:from>
      <xdr:col>55</xdr:col>
      <xdr:colOff>104775</xdr:colOff>
      <xdr:row>24</xdr:row>
      <xdr:rowOff>0</xdr:rowOff>
    </xdr:from>
    <xdr:to>
      <xdr:col>56</xdr:col>
      <xdr:colOff>123825</xdr:colOff>
      <xdr:row>30</xdr:row>
      <xdr:rowOff>95250</xdr:rowOff>
    </xdr:to>
    <xdr:sp macro="" textlink="">
      <xdr:nvSpPr>
        <xdr:cNvPr id="9" name="テキスト ボックス 8">
          <a:extLst>
            <a:ext uri="{FF2B5EF4-FFF2-40B4-BE49-F238E27FC236}">
              <a16:creationId xmlns:a16="http://schemas.microsoft.com/office/drawing/2014/main" id="{66CA6D2C-27CF-4141-9C96-D72A5E8032AC}"/>
            </a:ext>
          </a:extLst>
        </xdr:cNvPr>
        <xdr:cNvSpPr txBox="1"/>
      </xdr:nvSpPr>
      <xdr:spPr>
        <a:xfrm>
          <a:off x="11630025" y="4800600"/>
          <a:ext cx="228600" cy="1295400"/>
        </a:xfrm>
        <a:prstGeom prst="rect">
          <a:avLst/>
        </a:prstGeom>
      </xdr:spPr>
      <xdr:txBody>
        <a:bodyPr vertOverflow="clip" horzOverflow="clip" wrap="square" rtlCol="0" anchor="t"/>
        <a:lstStyle/>
        <a:p>
          <a:pPr>
            <a:lnSpc>
              <a:spcPts val="1100"/>
            </a:lnSpc>
          </a:pPr>
          <a:r>
            <a:rPr kumimoji="1" lang="ja-JP" altLang="en-US" sz="1000" kern="1200"/>
            <a:t>▲竣　　　</a:t>
          </a:r>
          <a:endParaRPr kumimoji="1" lang="en-US" altLang="ja-JP" sz="1000" kern="1200"/>
        </a:p>
        <a:p>
          <a:pPr>
            <a:lnSpc>
              <a:spcPts val="1100"/>
            </a:lnSpc>
          </a:pPr>
          <a:r>
            <a:rPr kumimoji="1" lang="ja-JP" altLang="en-US" sz="1000" kern="1200"/>
            <a:t>　</a:t>
          </a:r>
          <a:endParaRPr kumimoji="1" lang="en-US" altLang="ja-JP" sz="1000" kern="1200"/>
        </a:p>
        <a:p>
          <a:pPr>
            <a:lnSpc>
              <a:spcPts val="1100"/>
            </a:lnSpc>
          </a:pPr>
          <a:r>
            <a:rPr kumimoji="1" lang="ja-JP" altLang="en-US" sz="1000" kern="1200"/>
            <a:t>　　　</a:t>
          </a:r>
          <a:endParaRPr kumimoji="1" lang="en-US" altLang="ja-JP" sz="1000" kern="1200"/>
        </a:p>
        <a:p>
          <a:pPr>
            <a:lnSpc>
              <a:spcPts val="1100"/>
            </a:lnSpc>
          </a:pPr>
          <a:r>
            <a:rPr kumimoji="1" lang="ja-JP" altLang="en-US" sz="1000" kern="1200"/>
            <a:t>工</a:t>
          </a:r>
          <a:endParaRPr kumimoji="1" lang="en-US" altLang="ja-JP" sz="1000" kern="1200"/>
        </a:p>
      </xdr:txBody>
    </xdr:sp>
    <xdr:clientData/>
  </xdr:twoCellAnchor>
  <xdr:twoCellAnchor>
    <xdr:from>
      <xdr:col>58</xdr:col>
      <xdr:colOff>57150</xdr:colOff>
      <xdr:row>23</xdr:row>
      <xdr:rowOff>190500</xdr:rowOff>
    </xdr:from>
    <xdr:to>
      <xdr:col>59</xdr:col>
      <xdr:colOff>76200</xdr:colOff>
      <xdr:row>30</xdr:row>
      <xdr:rowOff>85725</xdr:rowOff>
    </xdr:to>
    <xdr:sp macro="" textlink="">
      <xdr:nvSpPr>
        <xdr:cNvPr id="10" name="テキスト ボックス 9">
          <a:extLst>
            <a:ext uri="{FF2B5EF4-FFF2-40B4-BE49-F238E27FC236}">
              <a16:creationId xmlns:a16="http://schemas.microsoft.com/office/drawing/2014/main" id="{3ACBFAB5-1BC3-435B-B07A-096119C0479C}"/>
            </a:ext>
          </a:extLst>
        </xdr:cNvPr>
        <xdr:cNvSpPr txBox="1"/>
      </xdr:nvSpPr>
      <xdr:spPr>
        <a:xfrm>
          <a:off x="12211050" y="4791075"/>
          <a:ext cx="228600" cy="1295400"/>
        </a:xfrm>
        <a:prstGeom prst="rect">
          <a:avLst/>
        </a:prstGeom>
      </xdr:spPr>
      <xdr:txBody>
        <a:bodyPr vertOverflow="clip" horzOverflow="clip" wrap="square" rtlCol="0" anchor="t"/>
        <a:lstStyle/>
        <a:p>
          <a:pPr>
            <a:lnSpc>
              <a:spcPts val="1100"/>
            </a:lnSpc>
          </a:pPr>
          <a:r>
            <a:rPr kumimoji="1" lang="ja-JP" altLang="en-US" sz="1000" kern="1200"/>
            <a:t>▲組合解散認可</a:t>
          </a:r>
          <a:endParaRPr kumimoji="1" lang="en-US" altLang="ja-JP" sz="1000" kern="1200"/>
        </a:p>
      </xdr:txBody>
    </xdr:sp>
    <xdr:clientData/>
  </xdr:twoCellAnchor>
  <xdr:twoCellAnchor>
    <xdr:from>
      <xdr:col>59</xdr:col>
      <xdr:colOff>161925</xdr:colOff>
      <xdr:row>23</xdr:row>
      <xdr:rowOff>192014</xdr:rowOff>
    </xdr:from>
    <xdr:to>
      <xdr:col>60</xdr:col>
      <xdr:colOff>180975</xdr:colOff>
      <xdr:row>30</xdr:row>
      <xdr:rowOff>86972</xdr:rowOff>
    </xdr:to>
    <xdr:sp macro="" textlink="">
      <xdr:nvSpPr>
        <xdr:cNvPr id="11" name="テキスト ボックス 10">
          <a:extLst>
            <a:ext uri="{FF2B5EF4-FFF2-40B4-BE49-F238E27FC236}">
              <a16:creationId xmlns:a16="http://schemas.microsoft.com/office/drawing/2014/main" id="{59A4552C-C21B-4D50-A25C-8824BAC92AFC}"/>
            </a:ext>
          </a:extLst>
        </xdr:cNvPr>
        <xdr:cNvSpPr txBox="1"/>
      </xdr:nvSpPr>
      <xdr:spPr>
        <a:xfrm>
          <a:off x="12525375" y="4792589"/>
          <a:ext cx="228600" cy="1295133"/>
        </a:xfrm>
        <a:prstGeom prst="rect">
          <a:avLst/>
        </a:prstGeom>
      </xdr:spPr>
      <xdr:txBody>
        <a:bodyPr vertOverflow="clip" horzOverflow="clip" wrap="square" rtlCol="0" anchor="t"/>
        <a:lstStyle/>
        <a:p>
          <a:pPr>
            <a:lnSpc>
              <a:spcPts val="1100"/>
            </a:lnSpc>
          </a:pPr>
          <a:r>
            <a:rPr kumimoji="1" lang="ja-JP" altLang="en-US" sz="1000" kern="1200"/>
            <a:t>▲決算報告書承認</a:t>
          </a:r>
          <a:endParaRPr kumimoji="1" lang="en-US" altLang="ja-JP" sz="1000" kern="1200"/>
        </a:p>
      </xdr:txBody>
    </xdr:sp>
    <xdr:clientData/>
  </xdr:twoCellAnchor>
  <xdr:twoCellAnchor>
    <xdr:from>
      <xdr:col>33</xdr:col>
      <xdr:colOff>11907</xdr:colOff>
      <xdr:row>32</xdr:row>
      <xdr:rowOff>0</xdr:rowOff>
    </xdr:from>
    <xdr:to>
      <xdr:col>39</xdr:col>
      <xdr:colOff>0</xdr:colOff>
      <xdr:row>32</xdr:row>
      <xdr:rowOff>0</xdr:rowOff>
    </xdr:to>
    <xdr:cxnSp macro="">
      <xdr:nvCxnSpPr>
        <xdr:cNvPr id="12" name="直線矢印コネクタ 11">
          <a:extLst>
            <a:ext uri="{FF2B5EF4-FFF2-40B4-BE49-F238E27FC236}">
              <a16:creationId xmlns:a16="http://schemas.microsoft.com/office/drawing/2014/main" id="{C92976A1-3C62-403A-82E4-942AFABB35C3}"/>
            </a:ext>
          </a:extLst>
        </xdr:cNvPr>
        <xdr:cNvCxnSpPr/>
      </xdr:nvCxnSpPr>
      <xdr:spPr>
        <a:xfrm>
          <a:off x="6927057" y="6400800"/>
          <a:ext cx="1245393" cy="0"/>
        </a:xfrm>
        <a:prstGeom prst="straightConnector1">
          <a:avLst/>
        </a:prstGeom>
        <a:ln w="31750">
          <a:solidFill>
            <a:schemeClr val="tx1"/>
          </a:solidFill>
          <a:headEnd type="triangle"/>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33</xdr:col>
      <xdr:colOff>196454</xdr:colOff>
      <xdr:row>34</xdr:row>
      <xdr:rowOff>0</xdr:rowOff>
    </xdr:from>
    <xdr:to>
      <xdr:col>37</xdr:col>
      <xdr:colOff>0</xdr:colOff>
      <xdr:row>34</xdr:row>
      <xdr:rowOff>0</xdr:rowOff>
    </xdr:to>
    <xdr:cxnSp macro="">
      <xdr:nvCxnSpPr>
        <xdr:cNvPr id="13" name="直線矢印コネクタ 12">
          <a:extLst>
            <a:ext uri="{FF2B5EF4-FFF2-40B4-BE49-F238E27FC236}">
              <a16:creationId xmlns:a16="http://schemas.microsoft.com/office/drawing/2014/main" id="{AA2D0462-3581-4EC2-9A4B-C85F57731DA1}"/>
            </a:ext>
          </a:extLst>
        </xdr:cNvPr>
        <xdr:cNvCxnSpPr/>
      </xdr:nvCxnSpPr>
      <xdr:spPr>
        <a:xfrm>
          <a:off x="7111604" y="6800850"/>
          <a:ext cx="641746" cy="0"/>
        </a:xfrm>
        <a:prstGeom prst="straightConnector1">
          <a:avLst/>
        </a:prstGeom>
        <a:ln w="31750">
          <a:solidFill>
            <a:schemeClr val="tx1"/>
          </a:solidFill>
          <a:headEnd type="triangle"/>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40</xdr:col>
      <xdr:colOff>202407</xdr:colOff>
      <xdr:row>34</xdr:row>
      <xdr:rowOff>5953</xdr:rowOff>
    </xdr:from>
    <xdr:to>
      <xdr:col>42</xdr:col>
      <xdr:colOff>89297</xdr:colOff>
      <xdr:row>34</xdr:row>
      <xdr:rowOff>5953</xdr:rowOff>
    </xdr:to>
    <xdr:cxnSp macro="">
      <xdr:nvCxnSpPr>
        <xdr:cNvPr id="14" name="直線矢印コネクタ 13">
          <a:extLst>
            <a:ext uri="{FF2B5EF4-FFF2-40B4-BE49-F238E27FC236}">
              <a16:creationId xmlns:a16="http://schemas.microsoft.com/office/drawing/2014/main" id="{5659E864-48DF-4D5C-B4D6-CC302788EA55}"/>
            </a:ext>
          </a:extLst>
        </xdr:cNvPr>
        <xdr:cNvCxnSpPr/>
      </xdr:nvCxnSpPr>
      <xdr:spPr>
        <a:xfrm>
          <a:off x="8584407" y="6806803"/>
          <a:ext cx="305990" cy="0"/>
        </a:xfrm>
        <a:prstGeom prst="straightConnector1">
          <a:avLst/>
        </a:prstGeom>
        <a:ln w="31750">
          <a:solidFill>
            <a:schemeClr val="tx1"/>
          </a:solidFill>
          <a:headEnd type="triangle"/>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37</xdr:col>
      <xdr:colOff>0</xdr:colOff>
      <xdr:row>36</xdr:row>
      <xdr:rowOff>1</xdr:rowOff>
    </xdr:from>
    <xdr:to>
      <xdr:col>40</xdr:col>
      <xdr:colOff>208359</xdr:colOff>
      <xdr:row>36</xdr:row>
      <xdr:rowOff>1</xdr:rowOff>
    </xdr:to>
    <xdr:cxnSp macro="">
      <xdr:nvCxnSpPr>
        <xdr:cNvPr id="15" name="直線矢印コネクタ 14">
          <a:extLst>
            <a:ext uri="{FF2B5EF4-FFF2-40B4-BE49-F238E27FC236}">
              <a16:creationId xmlns:a16="http://schemas.microsoft.com/office/drawing/2014/main" id="{52D9C153-1714-42B6-92A4-738477B38029}"/>
            </a:ext>
          </a:extLst>
        </xdr:cNvPr>
        <xdr:cNvCxnSpPr/>
      </xdr:nvCxnSpPr>
      <xdr:spPr>
        <a:xfrm>
          <a:off x="7753350" y="7200901"/>
          <a:ext cx="837009" cy="0"/>
        </a:xfrm>
        <a:prstGeom prst="straightConnector1">
          <a:avLst/>
        </a:prstGeom>
        <a:ln w="31750">
          <a:solidFill>
            <a:schemeClr val="tx1"/>
          </a:solidFill>
          <a:headEnd type="triangle"/>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37</xdr:col>
      <xdr:colOff>5953</xdr:colOff>
      <xdr:row>38</xdr:row>
      <xdr:rowOff>1</xdr:rowOff>
    </xdr:from>
    <xdr:to>
      <xdr:col>41</xdr:col>
      <xdr:colOff>5953</xdr:colOff>
      <xdr:row>38</xdr:row>
      <xdr:rowOff>1</xdr:rowOff>
    </xdr:to>
    <xdr:cxnSp macro="">
      <xdr:nvCxnSpPr>
        <xdr:cNvPr id="16" name="直線矢印コネクタ 15">
          <a:extLst>
            <a:ext uri="{FF2B5EF4-FFF2-40B4-BE49-F238E27FC236}">
              <a16:creationId xmlns:a16="http://schemas.microsoft.com/office/drawing/2014/main" id="{8AF30981-4783-4D47-8FA0-CFA445BA3EDB}"/>
            </a:ext>
          </a:extLst>
        </xdr:cNvPr>
        <xdr:cNvCxnSpPr/>
      </xdr:nvCxnSpPr>
      <xdr:spPr>
        <a:xfrm>
          <a:off x="7759303" y="7600951"/>
          <a:ext cx="838200" cy="0"/>
        </a:xfrm>
        <a:prstGeom prst="straightConnector1">
          <a:avLst/>
        </a:prstGeom>
        <a:ln w="31750">
          <a:solidFill>
            <a:schemeClr val="tx1"/>
          </a:solidFill>
          <a:headEnd type="triangle"/>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43</xdr:col>
      <xdr:colOff>0</xdr:colOff>
      <xdr:row>40</xdr:row>
      <xdr:rowOff>5955</xdr:rowOff>
    </xdr:from>
    <xdr:to>
      <xdr:col>46</xdr:col>
      <xdr:colOff>208359</xdr:colOff>
      <xdr:row>40</xdr:row>
      <xdr:rowOff>5955</xdr:rowOff>
    </xdr:to>
    <xdr:cxnSp macro="">
      <xdr:nvCxnSpPr>
        <xdr:cNvPr id="17" name="直線矢印コネクタ 16">
          <a:extLst>
            <a:ext uri="{FF2B5EF4-FFF2-40B4-BE49-F238E27FC236}">
              <a16:creationId xmlns:a16="http://schemas.microsoft.com/office/drawing/2014/main" id="{6ACCF1D4-0ECF-41ED-B982-C6B315FEE0C7}"/>
            </a:ext>
          </a:extLst>
        </xdr:cNvPr>
        <xdr:cNvCxnSpPr/>
      </xdr:nvCxnSpPr>
      <xdr:spPr>
        <a:xfrm>
          <a:off x="9010650" y="8006955"/>
          <a:ext cx="837009" cy="0"/>
        </a:xfrm>
        <a:prstGeom prst="straightConnector1">
          <a:avLst/>
        </a:prstGeom>
        <a:ln w="31750">
          <a:solidFill>
            <a:schemeClr val="tx1"/>
          </a:solidFill>
          <a:headEnd type="triangle"/>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47</xdr:col>
      <xdr:colOff>0</xdr:colOff>
      <xdr:row>42</xdr:row>
      <xdr:rowOff>1</xdr:rowOff>
    </xdr:from>
    <xdr:to>
      <xdr:col>57</xdr:col>
      <xdr:colOff>11907</xdr:colOff>
      <xdr:row>42</xdr:row>
      <xdr:rowOff>1</xdr:rowOff>
    </xdr:to>
    <xdr:cxnSp macro="">
      <xdr:nvCxnSpPr>
        <xdr:cNvPr id="18" name="直線矢印コネクタ 17">
          <a:extLst>
            <a:ext uri="{FF2B5EF4-FFF2-40B4-BE49-F238E27FC236}">
              <a16:creationId xmlns:a16="http://schemas.microsoft.com/office/drawing/2014/main" id="{355211C9-DFF1-45FD-8E6D-EA9591B51E85}"/>
            </a:ext>
          </a:extLst>
        </xdr:cNvPr>
        <xdr:cNvCxnSpPr/>
      </xdr:nvCxnSpPr>
      <xdr:spPr>
        <a:xfrm>
          <a:off x="9848850" y="8401051"/>
          <a:ext cx="2107407" cy="0"/>
        </a:xfrm>
        <a:prstGeom prst="straightConnector1">
          <a:avLst/>
        </a:prstGeom>
        <a:ln w="31750">
          <a:solidFill>
            <a:schemeClr val="tx1"/>
          </a:solidFill>
          <a:headEnd type="triangle"/>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46</xdr:col>
      <xdr:colOff>196454</xdr:colOff>
      <xdr:row>35</xdr:row>
      <xdr:rowOff>196454</xdr:rowOff>
    </xdr:from>
    <xdr:to>
      <xdr:col>57</xdr:col>
      <xdr:colOff>1</xdr:colOff>
      <xdr:row>35</xdr:row>
      <xdr:rowOff>196454</xdr:rowOff>
    </xdr:to>
    <xdr:cxnSp macro="">
      <xdr:nvCxnSpPr>
        <xdr:cNvPr id="19" name="直線矢印コネクタ 18">
          <a:extLst>
            <a:ext uri="{FF2B5EF4-FFF2-40B4-BE49-F238E27FC236}">
              <a16:creationId xmlns:a16="http://schemas.microsoft.com/office/drawing/2014/main" id="{E88BE393-E4E6-43E2-9594-80E8896A15F9}"/>
            </a:ext>
          </a:extLst>
        </xdr:cNvPr>
        <xdr:cNvCxnSpPr/>
      </xdr:nvCxnSpPr>
      <xdr:spPr>
        <a:xfrm>
          <a:off x="9835754" y="7197329"/>
          <a:ext cx="2108597" cy="0"/>
        </a:xfrm>
        <a:prstGeom prst="straightConnector1">
          <a:avLst/>
        </a:prstGeom>
        <a:ln w="31750">
          <a:solidFill>
            <a:schemeClr val="tx1"/>
          </a:solidFill>
          <a:headEnd type="triangle"/>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56</xdr:col>
      <xdr:colOff>202407</xdr:colOff>
      <xdr:row>38</xdr:row>
      <xdr:rowOff>5954</xdr:rowOff>
    </xdr:from>
    <xdr:to>
      <xdr:col>59</xdr:col>
      <xdr:colOff>5953</xdr:colOff>
      <xdr:row>38</xdr:row>
      <xdr:rowOff>5954</xdr:rowOff>
    </xdr:to>
    <xdr:cxnSp macro="">
      <xdr:nvCxnSpPr>
        <xdr:cNvPr id="20" name="直線矢印コネクタ 19">
          <a:extLst>
            <a:ext uri="{FF2B5EF4-FFF2-40B4-BE49-F238E27FC236}">
              <a16:creationId xmlns:a16="http://schemas.microsoft.com/office/drawing/2014/main" id="{1EBE751C-C148-4CA1-97DD-A6D536976D9F}"/>
            </a:ext>
          </a:extLst>
        </xdr:cNvPr>
        <xdr:cNvCxnSpPr/>
      </xdr:nvCxnSpPr>
      <xdr:spPr>
        <a:xfrm>
          <a:off x="11937207" y="7606904"/>
          <a:ext cx="432196" cy="0"/>
        </a:xfrm>
        <a:prstGeom prst="straightConnector1">
          <a:avLst/>
        </a:prstGeom>
        <a:ln w="31750">
          <a:solidFill>
            <a:schemeClr val="tx1"/>
          </a:solidFill>
          <a:headEnd type="triangle"/>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53</xdr:col>
      <xdr:colOff>202407</xdr:colOff>
      <xdr:row>40</xdr:row>
      <xdr:rowOff>2</xdr:rowOff>
    </xdr:from>
    <xdr:to>
      <xdr:col>56</xdr:col>
      <xdr:colOff>5953</xdr:colOff>
      <xdr:row>40</xdr:row>
      <xdr:rowOff>2</xdr:rowOff>
    </xdr:to>
    <xdr:cxnSp macro="">
      <xdr:nvCxnSpPr>
        <xdr:cNvPr id="21" name="直線矢印コネクタ 20">
          <a:extLst>
            <a:ext uri="{FF2B5EF4-FFF2-40B4-BE49-F238E27FC236}">
              <a16:creationId xmlns:a16="http://schemas.microsoft.com/office/drawing/2014/main" id="{83C8A80D-2306-4C1E-8755-6453EB2AA29F}"/>
            </a:ext>
          </a:extLst>
        </xdr:cNvPr>
        <xdr:cNvCxnSpPr/>
      </xdr:nvCxnSpPr>
      <xdr:spPr>
        <a:xfrm>
          <a:off x="11308557" y="8001002"/>
          <a:ext cx="432196" cy="0"/>
        </a:xfrm>
        <a:prstGeom prst="straightConnector1">
          <a:avLst/>
        </a:prstGeom>
        <a:ln w="31750">
          <a:solidFill>
            <a:schemeClr val="tx1"/>
          </a:solidFill>
          <a:headEnd type="triangle"/>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31</xdr:col>
      <xdr:colOff>171449</xdr:colOff>
      <xdr:row>0</xdr:row>
      <xdr:rowOff>142874</xdr:rowOff>
    </xdr:from>
    <xdr:to>
      <xdr:col>61</xdr:col>
      <xdr:colOff>104775</xdr:colOff>
      <xdr:row>15</xdr:row>
      <xdr:rowOff>104774</xdr:rowOff>
    </xdr:to>
    <xdr:sp macro="" textlink="">
      <xdr:nvSpPr>
        <xdr:cNvPr id="22" name="正方形/長方形 21">
          <a:extLst>
            <a:ext uri="{FF2B5EF4-FFF2-40B4-BE49-F238E27FC236}">
              <a16:creationId xmlns:a16="http://schemas.microsoft.com/office/drawing/2014/main" id="{F9535AE5-6BD7-4EB7-9EB6-A81671CBFF8A}"/>
            </a:ext>
          </a:extLst>
        </xdr:cNvPr>
        <xdr:cNvSpPr/>
      </xdr:nvSpPr>
      <xdr:spPr>
        <a:xfrm>
          <a:off x="6733116" y="142874"/>
          <a:ext cx="6283326" cy="2978150"/>
        </a:xfrm>
        <a:prstGeom prst="rect">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rtlCol="0" anchor="ctr"/>
        <a:lstStyle/>
        <a:p>
          <a:pPr algn="l"/>
          <a:endParaRPr kumimoji="1" lang="ja-JP" altLang="en-US" sz="1100" kern="1200"/>
        </a:p>
      </xdr:txBody>
    </xdr:sp>
    <xdr:clientData/>
  </xdr:twoCellAnchor>
  <xdr:twoCellAnchor>
    <xdr:from>
      <xdr:col>31</xdr:col>
      <xdr:colOff>170732</xdr:colOff>
      <xdr:row>16</xdr:row>
      <xdr:rowOff>125803</xdr:rowOff>
    </xdr:from>
    <xdr:to>
      <xdr:col>61</xdr:col>
      <xdr:colOff>107830</xdr:colOff>
      <xdr:row>43</xdr:row>
      <xdr:rowOff>152761</xdr:rowOff>
    </xdr:to>
    <xdr:sp macro="" textlink="">
      <xdr:nvSpPr>
        <xdr:cNvPr id="23" name="正方形/長方形 22">
          <a:extLst>
            <a:ext uri="{FF2B5EF4-FFF2-40B4-BE49-F238E27FC236}">
              <a16:creationId xmlns:a16="http://schemas.microsoft.com/office/drawing/2014/main" id="{910F9ED3-F1EF-4AF6-9DB9-3FDE848C95ED}"/>
            </a:ext>
          </a:extLst>
        </xdr:cNvPr>
        <xdr:cNvSpPr/>
      </xdr:nvSpPr>
      <xdr:spPr>
        <a:xfrm>
          <a:off x="6666782" y="3326203"/>
          <a:ext cx="6223598" cy="5427633"/>
        </a:xfrm>
        <a:prstGeom prst="rect">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rtlCol="0" anchor="ctr"/>
        <a:lstStyle/>
        <a:p>
          <a:pPr algn="l"/>
          <a:endParaRPr kumimoji="1" lang="ja-JP" altLang="en-US" sz="1100" kern="1200"/>
        </a:p>
      </xdr:txBody>
    </xdr:sp>
    <xdr:clientData/>
  </xdr:twoCellAnchor>
  <xdr:twoCellAnchor>
    <xdr:from>
      <xdr:col>41</xdr:col>
      <xdr:colOff>71437</xdr:colOff>
      <xdr:row>6</xdr:row>
      <xdr:rowOff>154781</xdr:rowOff>
    </xdr:from>
    <xdr:to>
      <xdr:col>111</xdr:col>
      <xdr:colOff>83344</xdr:colOff>
      <xdr:row>33</xdr:row>
      <xdr:rowOff>95250</xdr:rowOff>
    </xdr:to>
    <xdr:cxnSp macro="">
      <xdr:nvCxnSpPr>
        <xdr:cNvPr id="25" name="直線矢印コネクタ 24">
          <a:extLst>
            <a:ext uri="{FF2B5EF4-FFF2-40B4-BE49-F238E27FC236}">
              <a16:creationId xmlns:a16="http://schemas.microsoft.com/office/drawing/2014/main" id="{005D977E-F71E-405C-8FA4-F821F19EACAF}"/>
            </a:ext>
          </a:extLst>
        </xdr:cNvPr>
        <xdr:cNvCxnSpPr/>
      </xdr:nvCxnSpPr>
      <xdr:spPr>
        <a:xfrm flipH="1" flipV="1">
          <a:off x="8858250" y="1369219"/>
          <a:ext cx="8370094" cy="5405437"/>
        </a:xfrm>
        <a:prstGeom prst="straightConnector1">
          <a:avLst/>
        </a:prstGeom>
        <a:ln>
          <a:solidFill>
            <a:srgbClr val="FF0000"/>
          </a:solidFill>
          <a:headEnd type="none"/>
          <a:tailEnd type="stealth" w="lg" len="lg"/>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57</xdr:col>
      <xdr:colOff>84667</xdr:colOff>
      <xdr:row>11</xdr:row>
      <xdr:rowOff>74083</xdr:rowOff>
    </xdr:from>
    <xdr:to>
      <xdr:col>121</xdr:col>
      <xdr:colOff>116417</xdr:colOff>
      <xdr:row>20</xdr:row>
      <xdr:rowOff>0</xdr:rowOff>
    </xdr:to>
    <xdr:cxnSp macro="">
      <xdr:nvCxnSpPr>
        <xdr:cNvPr id="27" name="直線矢印コネクタ 26">
          <a:extLst>
            <a:ext uri="{FF2B5EF4-FFF2-40B4-BE49-F238E27FC236}">
              <a16:creationId xmlns:a16="http://schemas.microsoft.com/office/drawing/2014/main" id="{F49EB18A-3DD3-EACE-66A1-EC8E63BF99FE}"/>
            </a:ext>
          </a:extLst>
        </xdr:cNvPr>
        <xdr:cNvCxnSpPr/>
      </xdr:nvCxnSpPr>
      <xdr:spPr>
        <a:xfrm flipH="1">
          <a:off x="12149667" y="2286000"/>
          <a:ext cx="7016750" cy="1735667"/>
        </a:xfrm>
        <a:prstGeom prst="straightConnector1">
          <a:avLst/>
        </a:prstGeom>
        <a:ln>
          <a:solidFill>
            <a:srgbClr val="FF0000"/>
          </a:solidFill>
          <a:headEnd type="none"/>
          <a:tailEnd type="stealth" w="lg" len="lg"/>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108</xdr:col>
      <xdr:colOff>142874</xdr:colOff>
      <xdr:row>1</xdr:row>
      <xdr:rowOff>166687</xdr:rowOff>
    </xdr:from>
    <xdr:to>
      <xdr:col>149</xdr:col>
      <xdr:colOff>71437</xdr:colOff>
      <xdr:row>19</xdr:row>
      <xdr:rowOff>190500</xdr:rowOff>
    </xdr:to>
    <xdr:sp macro="" textlink="">
      <xdr:nvSpPr>
        <xdr:cNvPr id="32" name="四角形 202">
          <a:extLst>
            <a:ext uri="{FF2B5EF4-FFF2-40B4-BE49-F238E27FC236}">
              <a16:creationId xmlns:a16="http://schemas.microsoft.com/office/drawing/2014/main" id="{8034D28C-1063-FED4-7950-2348A1F70ACA}"/>
            </a:ext>
          </a:extLst>
        </xdr:cNvPr>
        <xdr:cNvSpPr/>
      </xdr:nvSpPr>
      <xdr:spPr>
        <a:xfrm>
          <a:off x="16644937" y="369093"/>
          <a:ext cx="8715375" cy="3667126"/>
        </a:xfrm>
        <a:prstGeom prst="rect">
          <a:avLst/>
        </a:prstGeom>
        <a:ln w="25400" algn="ctr">
          <a:solidFill>
            <a:srgbClr val="FF0000"/>
          </a:solidFill>
          <a:prstDash val="lgDashDot"/>
        </a:ln>
      </xdr:spPr>
      <xdr:style>
        <a:lnRef idx="1">
          <a:schemeClr val="accent1"/>
        </a:lnRef>
        <a:fillRef idx="0">
          <a:schemeClr val="accent1"/>
        </a:fillRef>
        <a:effectRef idx="0">
          <a:schemeClr val="accent1"/>
        </a:effectRef>
        <a:fontRef idx="minor">
          <a:schemeClr val="tx1"/>
        </a:fontRef>
      </xdr:style>
      <xdr:txBody>
        <a:bodyPr vertOverflow="clip" horzOverflow="clip" wrap="square" lIns="0" tIns="0" rIns="0" bIns="0"/>
        <a:lstStyle/>
        <a:p>
          <a:pPr algn="l">
            <a:lnSpc>
              <a:spcPct val="100000"/>
            </a:lnSpc>
          </a:pPr>
          <a:endParaRPr/>
        </a:p>
      </xdr:txBody>
    </xdr:sp>
    <xdr:clientData/>
  </xdr:twoCellAnchor>
  <xdr:twoCellAnchor>
    <xdr:from>
      <xdr:col>144</xdr:col>
      <xdr:colOff>36526</xdr:colOff>
      <xdr:row>40</xdr:row>
      <xdr:rowOff>27282</xdr:rowOff>
    </xdr:from>
    <xdr:to>
      <xdr:col>149</xdr:col>
      <xdr:colOff>71437</xdr:colOff>
      <xdr:row>46</xdr:row>
      <xdr:rowOff>71437</xdr:rowOff>
    </xdr:to>
    <xdr:sp macro="" textlink="">
      <xdr:nvSpPr>
        <xdr:cNvPr id="34" name="四角形 212">
          <a:extLst>
            <a:ext uri="{FF2B5EF4-FFF2-40B4-BE49-F238E27FC236}">
              <a16:creationId xmlns:a16="http://schemas.microsoft.com/office/drawing/2014/main" id="{2262C023-6281-1B1F-F9E7-99A261256F55}"/>
            </a:ext>
          </a:extLst>
        </xdr:cNvPr>
        <xdr:cNvSpPr/>
      </xdr:nvSpPr>
      <xdr:spPr>
        <a:xfrm>
          <a:off x="24253839" y="8123532"/>
          <a:ext cx="1106473" cy="1258593"/>
        </a:xfrm>
        <a:prstGeom prst="rect">
          <a:avLst/>
        </a:prstGeom>
        <a:ln w="28575" algn="ctr">
          <a:solidFill>
            <a:schemeClr val="accent6">
              <a:lumMod val="80000"/>
              <a:lumOff val="20000"/>
            </a:schemeClr>
          </a:solidFill>
          <a:prstDash val="lgDashDot"/>
        </a:ln>
      </xdr:spPr>
      <xdr:style>
        <a:lnRef idx="1">
          <a:schemeClr val="accent1"/>
        </a:lnRef>
        <a:fillRef idx="0">
          <a:schemeClr val="accent1"/>
        </a:fillRef>
        <a:effectRef idx="0">
          <a:schemeClr val="accent1"/>
        </a:effectRef>
        <a:fontRef idx="minor">
          <a:schemeClr val="tx1"/>
        </a:fontRef>
      </xdr:style>
      <xdr:txBody>
        <a:bodyPr vertOverflow="clip" horzOverflow="clip" wrap="square" lIns="0" tIns="0" rIns="0" bIns="0"/>
        <a:lstStyle/>
        <a:p>
          <a:pPr algn="l">
            <a:lnSpc>
              <a:spcPct val="100000"/>
            </a:lnSpc>
          </a:pPr>
          <a:endParaRPr/>
        </a:p>
      </xdr:txBody>
    </xdr:sp>
    <xdr:clientData/>
  </xdr:twoCellAnchor>
  <xdr:twoCellAnchor>
    <xdr:from>
      <xdr:col>108</xdr:col>
      <xdr:colOff>142874</xdr:colOff>
      <xdr:row>20</xdr:row>
      <xdr:rowOff>35719</xdr:rowOff>
    </xdr:from>
    <xdr:to>
      <xdr:col>149</xdr:col>
      <xdr:colOff>71437</xdr:colOff>
      <xdr:row>46</xdr:row>
      <xdr:rowOff>95249</xdr:rowOff>
    </xdr:to>
    <xdr:sp macro="" textlink="">
      <xdr:nvSpPr>
        <xdr:cNvPr id="37" name="フリーフォーム: 図形 36">
          <a:extLst>
            <a:ext uri="{FF2B5EF4-FFF2-40B4-BE49-F238E27FC236}">
              <a16:creationId xmlns:a16="http://schemas.microsoft.com/office/drawing/2014/main" id="{6990DD18-468B-AA05-9E3F-31699844C3DB}"/>
            </a:ext>
          </a:extLst>
        </xdr:cNvPr>
        <xdr:cNvSpPr/>
      </xdr:nvSpPr>
      <xdr:spPr>
        <a:xfrm>
          <a:off x="16644937" y="4083844"/>
          <a:ext cx="8715375" cy="5322093"/>
        </a:xfrm>
        <a:custGeom>
          <a:avLst/>
          <a:gdLst>
            <a:gd name="connsiteX0" fmla="*/ 0 w 8739187"/>
            <a:gd name="connsiteY0" fmla="*/ 0 h 5322093"/>
            <a:gd name="connsiteX1" fmla="*/ 8739187 w 8739187"/>
            <a:gd name="connsiteY1" fmla="*/ 0 h 5322093"/>
            <a:gd name="connsiteX2" fmla="*/ 8739187 w 8739187"/>
            <a:gd name="connsiteY2" fmla="*/ 3964781 h 5322093"/>
            <a:gd name="connsiteX3" fmla="*/ 7572375 w 8739187"/>
            <a:gd name="connsiteY3" fmla="*/ 3964781 h 5322093"/>
            <a:gd name="connsiteX4" fmla="*/ 7572375 w 8739187"/>
            <a:gd name="connsiteY4" fmla="*/ 5322093 h 5322093"/>
            <a:gd name="connsiteX5" fmla="*/ 23812 w 8739187"/>
            <a:gd name="connsiteY5" fmla="*/ 5322093 h 5322093"/>
            <a:gd name="connsiteX6" fmla="*/ 0 w 8739187"/>
            <a:gd name="connsiteY6" fmla="*/ 0 h 5322093"/>
          </a:gdLst>
          <a:ahLst/>
          <a:cxnLst>
            <a:cxn ang="0">
              <a:pos x="connsiteX0" y="connsiteY0"/>
            </a:cxn>
            <a:cxn ang="0">
              <a:pos x="connsiteX1" y="connsiteY1"/>
            </a:cxn>
            <a:cxn ang="0">
              <a:pos x="connsiteX2" y="connsiteY2"/>
            </a:cxn>
            <a:cxn ang="0">
              <a:pos x="connsiteX3" y="connsiteY3"/>
            </a:cxn>
            <a:cxn ang="0">
              <a:pos x="connsiteX4" y="connsiteY4"/>
            </a:cxn>
            <a:cxn ang="0">
              <a:pos x="connsiteX5" y="connsiteY5"/>
            </a:cxn>
            <a:cxn ang="0">
              <a:pos x="connsiteX6" y="connsiteY6"/>
            </a:cxn>
          </a:cxnLst>
          <a:rect l="l" t="t" r="r" b="b"/>
          <a:pathLst>
            <a:path w="8739187" h="5322093">
              <a:moveTo>
                <a:pt x="0" y="0"/>
              </a:moveTo>
              <a:lnTo>
                <a:pt x="8739187" y="0"/>
              </a:lnTo>
              <a:lnTo>
                <a:pt x="8739187" y="3964781"/>
              </a:lnTo>
              <a:lnTo>
                <a:pt x="7572375" y="3964781"/>
              </a:lnTo>
              <a:lnTo>
                <a:pt x="7572375" y="5322093"/>
              </a:lnTo>
              <a:lnTo>
                <a:pt x="23812" y="5322093"/>
              </a:lnTo>
              <a:lnTo>
                <a:pt x="0" y="0"/>
              </a:lnTo>
              <a:close/>
            </a:path>
          </a:pathLst>
        </a:custGeom>
        <a:ln w="25400">
          <a:solidFill>
            <a:srgbClr val="0000FF"/>
          </a:solidFill>
          <a:prstDash val="dashDot"/>
        </a:ln>
      </xdr:spPr>
      <xdr:style>
        <a:lnRef idx="1">
          <a:schemeClr val="accent1"/>
        </a:lnRef>
        <a:fillRef idx="0">
          <a:schemeClr val="accent1"/>
        </a:fillRef>
        <a:effectRef idx="0">
          <a:schemeClr val="accent1"/>
        </a:effectRef>
        <a:fontRef idx="minor">
          <a:schemeClr val="tx1"/>
        </a:fontRef>
      </xdr:style>
      <xdr:txBody>
        <a:bodyPr rtlCol="0" anchor="ctr"/>
        <a:lstStyle/>
        <a:p>
          <a:pPr algn="l"/>
          <a:endParaRPr kumimoji="1" lang="ja-JP" altLang="en-US" sz="1100" kern="1200"/>
        </a:p>
      </xdr:txBody>
    </xdr:sp>
    <xdr:clientData/>
  </xdr:twoCellAnchor>
  <xdr:twoCellAnchor>
    <xdr:from>
      <xdr:col>149</xdr:col>
      <xdr:colOff>71437</xdr:colOff>
      <xdr:row>12</xdr:row>
      <xdr:rowOff>83344</xdr:rowOff>
    </xdr:from>
    <xdr:to>
      <xdr:col>160</xdr:col>
      <xdr:colOff>19252</xdr:colOff>
      <xdr:row>14</xdr:row>
      <xdr:rowOff>105783</xdr:rowOff>
    </xdr:to>
    <xdr:grpSp>
      <xdr:nvGrpSpPr>
        <xdr:cNvPr id="60" name="グループ化 59">
          <a:extLst>
            <a:ext uri="{FF2B5EF4-FFF2-40B4-BE49-F238E27FC236}">
              <a16:creationId xmlns:a16="http://schemas.microsoft.com/office/drawing/2014/main" id="{8D230401-852E-8AED-C4FE-7BFAC01E0F14}"/>
            </a:ext>
          </a:extLst>
        </xdr:cNvPr>
        <xdr:cNvGrpSpPr/>
      </xdr:nvGrpSpPr>
      <xdr:grpSpPr>
        <a:xfrm>
          <a:off x="25360312" y="2512219"/>
          <a:ext cx="2305253" cy="427252"/>
          <a:chOff x="25157906" y="3333750"/>
          <a:chExt cx="2305253" cy="427252"/>
        </a:xfrm>
      </xdr:grpSpPr>
      <xdr:sp macro="" textlink="">
        <xdr:nvSpPr>
          <xdr:cNvPr id="48" name="四角形 204">
            <a:extLst>
              <a:ext uri="{FF2B5EF4-FFF2-40B4-BE49-F238E27FC236}">
                <a16:creationId xmlns:a16="http://schemas.microsoft.com/office/drawing/2014/main" id="{6BCA236F-F398-3642-D4C4-8EF1998C36EF}"/>
              </a:ext>
            </a:extLst>
          </xdr:cNvPr>
          <xdr:cNvSpPr txBox="1">
            <a:spLocks noRot="1"/>
          </xdr:cNvSpPr>
        </xdr:nvSpPr>
        <xdr:spPr>
          <a:xfrm>
            <a:off x="25812751" y="3341740"/>
            <a:ext cx="1650408" cy="419262"/>
          </a:xfrm>
          <a:prstGeom prst="rect">
            <a:avLst/>
          </a:prstGeom>
          <a:solidFill>
            <a:srgbClr val="FF0000">
              <a:alpha val="10000"/>
            </a:srgbClr>
          </a:solidFill>
          <a:ln w="19050" cap="flat" cmpd="sng" algn="ctr">
            <a:solidFill>
              <a:srgbClr val="FF0000"/>
            </a:solidFill>
            <a:prstDash val="solid"/>
            <a:round/>
          </a:ln>
        </xdr:spPr>
        <xdr:txBody>
          <a:bodyPr vertOverflow="clip" horzOverflow="clip" wrap="square" lIns="9525" tIns="9525" rIns="9525" bIns="9525"/>
          <a:lstStyle/>
          <a:p>
            <a:pPr algn="l">
              <a:lnSpc>
                <a:spcPct val="100000"/>
              </a:lnSpc>
            </a:pPr>
            <a:r>
              <a:rPr sz="1100">
                <a:solidFill>
                  <a:srgbClr val="000000"/>
                </a:solidFill>
                <a:latin typeface="Arial"/>
                <a:ea typeface="Arial"/>
              </a:rPr>
              <a:t>　</a:t>
            </a:r>
            <a:r>
              <a:rPr sz="1100" b="1">
                <a:solidFill>
                  <a:srgbClr val="000000"/>
                </a:solidFill>
                <a:latin typeface="Arial"/>
                <a:ea typeface="Arial"/>
              </a:rPr>
              <a:t>最初に計算する範囲</a:t>
            </a:r>
          </a:p>
          <a:p>
            <a:pPr algn="l">
              <a:lnSpc>
                <a:spcPct val="100000"/>
              </a:lnSpc>
            </a:pPr>
            <a:r>
              <a:rPr sz="1100">
                <a:solidFill>
                  <a:srgbClr val="000000"/>
                </a:solidFill>
                <a:latin typeface="Arial"/>
                <a:ea typeface="Arial"/>
              </a:rPr>
              <a:t> 「借入金利子」の前まで</a:t>
            </a:r>
          </a:p>
        </xdr:txBody>
      </xdr:sp>
      <xdr:cxnSp macro="">
        <xdr:nvCxnSpPr>
          <xdr:cNvPr id="49" name="直線矢印コネクタ 205">
            <a:extLst>
              <a:ext uri="{FF2B5EF4-FFF2-40B4-BE49-F238E27FC236}">
                <a16:creationId xmlns:a16="http://schemas.microsoft.com/office/drawing/2014/main" id="{69C134EF-6394-C06A-DFD1-3CAEC6AD7FE4}"/>
              </a:ext>
            </a:extLst>
          </xdr:cNvPr>
          <xdr:cNvCxnSpPr/>
        </xdr:nvCxnSpPr>
        <xdr:spPr>
          <a:xfrm flipH="1" flipV="1">
            <a:off x="25157906" y="3333750"/>
            <a:ext cx="640436" cy="198490"/>
          </a:xfrm>
          <a:prstGeom prst="straightConnector1">
            <a:avLst/>
          </a:prstGeom>
          <a:ln w="57150" algn="ctr">
            <a:solidFill>
              <a:srgbClr val="FF0000"/>
            </a:solidFill>
            <a:tailEnd type="arrow"/>
          </a:ln>
        </xdr:spPr>
        <xdr:style>
          <a:lnRef idx="1">
            <a:schemeClr val="accent1"/>
          </a:lnRef>
          <a:fillRef idx="0">
            <a:schemeClr val="accent1"/>
          </a:fillRef>
          <a:effectRef idx="0">
            <a:schemeClr val="accent1"/>
          </a:effectRef>
          <a:fontRef idx="minor">
            <a:schemeClr val="tx1"/>
          </a:fontRef>
        </xdr:style>
      </xdr:cxnSp>
    </xdr:grpSp>
    <xdr:clientData/>
  </xdr:twoCellAnchor>
  <xdr:twoCellAnchor>
    <xdr:from>
      <xdr:col>152</xdr:col>
      <xdr:colOff>142875</xdr:colOff>
      <xdr:row>25</xdr:row>
      <xdr:rowOff>100295</xdr:rowOff>
    </xdr:from>
    <xdr:to>
      <xdr:col>160</xdr:col>
      <xdr:colOff>83343</xdr:colOff>
      <xdr:row>30</xdr:row>
      <xdr:rowOff>136335</xdr:rowOff>
    </xdr:to>
    <xdr:sp macro="" textlink="">
      <xdr:nvSpPr>
        <xdr:cNvPr id="50" name="四角形 210">
          <a:extLst>
            <a:ext uri="{FF2B5EF4-FFF2-40B4-BE49-F238E27FC236}">
              <a16:creationId xmlns:a16="http://schemas.microsoft.com/office/drawing/2014/main" id="{F6AE4B0B-D673-690A-51B3-F387946CD898}"/>
            </a:ext>
          </a:extLst>
        </xdr:cNvPr>
        <xdr:cNvSpPr txBox="1">
          <a:spLocks noRot="1"/>
        </xdr:cNvSpPr>
      </xdr:nvSpPr>
      <xdr:spPr>
        <a:xfrm>
          <a:off x="26074688" y="5160451"/>
          <a:ext cx="1654968" cy="1048072"/>
        </a:xfrm>
        <a:prstGeom prst="rect">
          <a:avLst/>
        </a:prstGeom>
        <a:solidFill>
          <a:srgbClr val="0000FF">
            <a:alpha val="10000"/>
          </a:srgbClr>
        </a:solidFill>
        <a:ln w="19050" cap="flat" cmpd="sng" algn="ctr">
          <a:solidFill>
            <a:schemeClr val="accent5">
              <a:lumMod val="90000"/>
            </a:schemeClr>
          </a:solidFill>
          <a:prstDash val="solid"/>
          <a:round/>
        </a:ln>
      </xdr:spPr>
      <xdr:txBody>
        <a:bodyPr vertOverflow="clip" horzOverflow="clip" wrap="square" lIns="9525" tIns="9525" rIns="9525" bIns="9525"/>
        <a:lstStyle/>
        <a:p>
          <a:pPr algn="l">
            <a:lnSpc>
              <a:spcPct val="100000"/>
            </a:lnSpc>
          </a:pPr>
          <a:r>
            <a:rPr sz="1100" b="1">
              <a:solidFill>
                <a:srgbClr val="000000"/>
              </a:solidFill>
              <a:latin typeface="Arial"/>
              <a:ea typeface="Arial"/>
            </a:rPr>
            <a:t>２番目に計算する範囲</a:t>
          </a:r>
        </a:p>
        <a:p>
          <a:pPr algn="l">
            <a:lnSpc>
              <a:spcPct val="100000"/>
            </a:lnSpc>
          </a:pPr>
          <a:r>
            <a:rPr sz="1100">
              <a:solidFill>
                <a:srgbClr val="000000"/>
              </a:solidFill>
              <a:latin typeface="Arial"/>
              <a:ea typeface="Arial"/>
            </a:rPr>
            <a:t>初年度の一番下の「年度末での累積借入金残高」により、2年度の「借入金利子」が計算できる</a:t>
          </a:r>
        </a:p>
      </xdr:txBody>
    </xdr:sp>
    <xdr:clientData/>
  </xdr:twoCellAnchor>
  <xdr:twoCellAnchor>
    <xdr:from>
      <xdr:col>149</xdr:col>
      <xdr:colOff>47625</xdr:colOff>
      <xdr:row>26</xdr:row>
      <xdr:rowOff>190499</xdr:rowOff>
    </xdr:from>
    <xdr:to>
      <xdr:col>152</xdr:col>
      <xdr:colOff>140373</xdr:colOff>
      <xdr:row>27</xdr:row>
      <xdr:rowOff>183638</xdr:rowOff>
    </xdr:to>
    <xdr:cxnSp macro="">
      <xdr:nvCxnSpPr>
        <xdr:cNvPr id="51" name="直線矢印コネクタ 211">
          <a:extLst>
            <a:ext uri="{FF2B5EF4-FFF2-40B4-BE49-F238E27FC236}">
              <a16:creationId xmlns:a16="http://schemas.microsoft.com/office/drawing/2014/main" id="{F1A044B0-8E98-D5C5-D43C-AE78897F1EAD}"/>
            </a:ext>
          </a:extLst>
        </xdr:cNvPr>
        <xdr:cNvCxnSpPr/>
      </xdr:nvCxnSpPr>
      <xdr:spPr>
        <a:xfrm flipH="1" flipV="1">
          <a:off x="25336500" y="5453062"/>
          <a:ext cx="735686" cy="195545"/>
        </a:xfrm>
        <a:prstGeom prst="straightConnector1">
          <a:avLst/>
        </a:prstGeom>
        <a:ln w="57150" algn="ctr">
          <a:solidFill>
            <a:srgbClr val="0000FF"/>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149</xdr:col>
      <xdr:colOff>86614</xdr:colOff>
      <xdr:row>45</xdr:row>
      <xdr:rowOff>85482</xdr:rowOff>
    </xdr:from>
    <xdr:to>
      <xdr:col>159</xdr:col>
      <xdr:colOff>137467</xdr:colOff>
      <xdr:row>48</xdr:row>
      <xdr:rowOff>11906</xdr:rowOff>
    </xdr:to>
    <xdr:grpSp>
      <xdr:nvGrpSpPr>
        <xdr:cNvPr id="57" name="グループ化 56">
          <a:extLst>
            <a:ext uri="{FF2B5EF4-FFF2-40B4-BE49-F238E27FC236}">
              <a16:creationId xmlns:a16="http://schemas.microsoft.com/office/drawing/2014/main" id="{A825BEF1-A229-6504-4992-1DE21507CDDE}"/>
            </a:ext>
          </a:extLst>
        </xdr:cNvPr>
        <xdr:cNvGrpSpPr/>
      </xdr:nvGrpSpPr>
      <xdr:grpSpPr>
        <a:xfrm>
          <a:off x="25375489" y="9193763"/>
          <a:ext cx="2193978" cy="533643"/>
          <a:chOff x="25994614" y="8407951"/>
          <a:chExt cx="2193978" cy="533643"/>
        </a:xfrm>
      </xdr:grpSpPr>
      <xdr:sp macro="" textlink="">
        <xdr:nvSpPr>
          <xdr:cNvPr id="52" name="四角形 213">
            <a:extLst>
              <a:ext uri="{FF2B5EF4-FFF2-40B4-BE49-F238E27FC236}">
                <a16:creationId xmlns:a16="http://schemas.microsoft.com/office/drawing/2014/main" id="{0B351C90-A46A-76CF-1592-528C0BD9C682}"/>
              </a:ext>
            </a:extLst>
          </xdr:cNvPr>
          <xdr:cNvSpPr txBox="1">
            <a:spLocks noRot="1"/>
          </xdr:cNvSpPr>
        </xdr:nvSpPr>
        <xdr:spPr>
          <a:xfrm>
            <a:off x="26690906" y="8407951"/>
            <a:ext cx="1497686" cy="533643"/>
          </a:xfrm>
          <a:prstGeom prst="rect">
            <a:avLst/>
          </a:prstGeom>
          <a:solidFill>
            <a:schemeClr val="accent6">
              <a:lumMod val="80000"/>
              <a:lumOff val="20000"/>
              <a:alpha val="10000"/>
            </a:schemeClr>
          </a:solidFill>
          <a:ln w="19050" cap="flat" cmpd="sng" algn="ctr">
            <a:solidFill>
              <a:schemeClr val="accent6">
                <a:lumMod val="80000"/>
                <a:lumOff val="20000"/>
              </a:schemeClr>
            </a:solidFill>
            <a:prstDash val="solid"/>
            <a:round/>
          </a:ln>
        </xdr:spPr>
        <xdr:txBody>
          <a:bodyPr vertOverflow="clip" horzOverflow="clip" wrap="square" lIns="9525" tIns="9525" rIns="9525" bIns="9525"/>
          <a:lstStyle/>
          <a:p>
            <a:r>
              <a:rPr lang="ja-JP" altLang="ja-JP" sz="1100" b="1">
                <a:effectLst/>
                <a:latin typeface="+mn-lt"/>
                <a:ea typeface="+mn-ea"/>
                <a:cs typeface="+mn-cs"/>
              </a:rPr>
              <a:t>最後に計算する範囲</a:t>
            </a:r>
            <a:endParaRPr lang="ja-JP" altLang="ja-JP">
              <a:effectLst/>
            </a:endParaRPr>
          </a:p>
          <a:p>
            <a:r>
              <a:rPr lang="ja-JP" altLang="ja-JP" sz="1100">
                <a:effectLst/>
                <a:latin typeface="+mn-lt"/>
                <a:ea typeface="+mn-ea"/>
                <a:cs typeface="+mn-cs"/>
              </a:rPr>
              <a:t>下から上へ</a:t>
            </a:r>
            <a:r>
              <a:rPr lang="ja-JP" altLang="en-US" sz="1100">
                <a:effectLst/>
                <a:latin typeface="+mn-lt"/>
                <a:ea typeface="+mn-ea"/>
                <a:cs typeface="+mn-cs"/>
              </a:rPr>
              <a:t>計算</a:t>
            </a:r>
            <a:endParaRPr lang="ja-JP" altLang="ja-JP">
              <a:effectLst/>
            </a:endParaRPr>
          </a:p>
        </xdr:txBody>
      </xdr:sp>
      <xdr:cxnSp macro="">
        <xdr:nvCxnSpPr>
          <xdr:cNvPr id="53" name="直線矢印コネクタ 214">
            <a:extLst>
              <a:ext uri="{FF2B5EF4-FFF2-40B4-BE49-F238E27FC236}">
                <a16:creationId xmlns:a16="http://schemas.microsoft.com/office/drawing/2014/main" id="{60905123-D301-06D2-873C-4E7C7E58B630}"/>
              </a:ext>
            </a:extLst>
          </xdr:cNvPr>
          <xdr:cNvCxnSpPr>
            <a:stCxn id="52" idx="1"/>
          </xdr:cNvCxnSpPr>
        </xdr:nvCxnSpPr>
        <xdr:spPr>
          <a:xfrm flipH="1" flipV="1">
            <a:off x="25994614" y="8407952"/>
            <a:ext cx="696292" cy="266821"/>
          </a:xfrm>
          <a:prstGeom prst="straightConnector1">
            <a:avLst/>
          </a:prstGeom>
          <a:ln w="76200" algn="ctr">
            <a:solidFill>
              <a:schemeClr val="accent6">
                <a:lumMod val="80000"/>
                <a:lumOff val="20000"/>
              </a:schemeClr>
            </a:solidFill>
            <a:tailEnd type="arrow"/>
          </a:ln>
        </xdr:spPr>
        <xdr:style>
          <a:lnRef idx="1">
            <a:schemeClr val="accent1"/>
          </a:lnRef>
          <a:fillRef idx="0">
            <a:schemeClr val="accent1"/>
          </a:fillRef>
          <a:effectRef idx="0">
            <a:schemeClr val="accent1"/>
          </a:effectRef>
          <a:fontRef idx="minor">
            <a:schemeClr val="tx1"/>
          </a:fontRef>
        </xdr:style>
      </xdr:cxnSp>
    </xdr:grpSp>
    <xdr:clientData/>
  </xdr:twoCellAnchor>
  <xdr:twoCellAnchor>
    <xdr:from>
      <xdr:col>148</xdr:col>
      <xdr:colOff>195079</xdr:colOff>
      <xdr:row>23</xdr:row>
      <xdr:rowOff>76200</xdr:rowOff>
    </xdr:from>
    <xdr:to>
      <xdr:col>152</xdr:col>
      <xdr:colOff>52204</xdr:colOff>
      <xdr:row>44</xdr:row>
      <xdr:rowOff>156613</xdr:rowOff>
    </xdr:to>
    <xdr:grpSp>
      <xdr:nvGrpSpPr>
        <xdr:cNvPr id="90" name="グループ化 89">
          <a:extLst>
            <a:ext uri="{FF2B5EF4-FFF2-40B4-BE49-F238E27FC236}">
              <a16:creationId xmlns:a16="http://schemas.microsoft.com/office/drawing/2014/main" id="{F27F8A15-9EF8-C71D-A8CF-8402F88CB2C3}"/>
            </a:ext>
          </a:extLst>
        </xdr:cNvPr>
        <xdr:cNvGrpSpPr/>
      </xdr:nvGrpSpPr>
      <xdr:grpSpPr>
        <a:xfrm>
          <a:off x="25269642" y="4731544"/>
          <a:ext cx="714375" cy="4330944"/>
          <a:chOff x="25055329" y="4626219"/>
          <a:chExt cx="707048" cy="4234779"/>
        </a:xfrm>
      </xdr:grpSpPr>
      <xdr:cxnSp macro="">
        <xdr:nvCxnSpPr>
          <xdr:cNvPr id="66" name="直線矢印コネクタ 65">
            <a:extLst>
              <a:ext uri="{FF2B5EF4-FFF2-40B4-BE49-F238E27FC236}">
                <a16:creationId xmlns:a16="http://schemas.microsoft.com/office/drawing/2014/main" id="{BFF0D64F-74D2-BB71-9689-F0449909707E}"/>
              </a:ext>
            </a:extLst>
          </xdr:cNvPr>
          <xdr:cNvCxnSpPr/>
        </xdr:nvCxnSpPr>
        <xdr:spPr>
          <a:xfrm flipH="1">
            <a:off x="25055329" y="8860998"/>
            <a:ext cx="707048" cy="0"/>
          </a:xfrm>
          <a:prstGeom prst="straightConnector1">
            <a:avLst/>
          </a:prstGeom>
          <a:ln w="12700">
            <a:solidFill>
              <a:srgbClr val="FF0000"/>
            </a:solidFill>
            <a:bevel/>
            <a:tailEnd type="triangle" w="med" len="lg"/>
          </a:ln>
        </xdr:spPr>
        <xdr:style>
          <a:lnRef idx="1">
            <a:schemeClr val="accent1"/>
          </a:lnRef>
          <a:fillRef idx="0">
            <a:schemeClr val="accent1"/>
          </a:fillRef>
          <a:effectRef idx="0">
            <a:schemeClr val="accent1"/>
          </a:effectRef>
          <a:fontRef idx="minor">
            <a:schemeClr val="tx1"/>
          </a:fontRef>
        </xdr:style>
      </xdr:cxnSp>
      <xdr:cxnSp macro="">
        <xdr:nvCxnSpPr>
          <xdr:cNvPr id="68" name="直線コネクタ 67">
            <a:extLst>
              <a:ext uri="{FF2B5EF4-FFF2-40B4-BE49-F238E27FC236}">
                <a16:creationId xmlns:a16="http://schemas.microsoft.com/office/drawing/2014/main" id="{C71E548E-FF9F-25ED-F044-E657D945F5E9}"/>
              </a:ext>
            </a:extLst>
          </xdr:cNvPr>
          <xdr:cNvCxnSpPr/>
        </xdr:nvCxnSpPr>
        <xdr:spPr>
          <a:xfrm flipV="1">
            <a:off x="25757798" y="4626219"/>
            <a:ext cx="0" cy="4232031"/>
          </a:xfrm>
          <a:prstGeom prst="line">
            <a:avLst/>
          </a:prstGeom>
          <a:ln w="12700">
            <a:solidFill>
              <a:srgbClr val="FF0000"/>
            </a:solidFill>
            <a:bevel/>
          </a:ln>
        </xdr:spPr>
        <xdr:style>
          <a:lnRef idx="1">
            <a:schemeClr val="accent1"/>
          </a:lnRef>
          <a:fillRef idx="0">
            <a:schemeClr val="accent1"/>
          </a:fillRef>
          <a:effectRef idx="0">
            <a:schemeClr val="accent1"/>
          </a:effectRef>
          <a:fontRef idx="minor">
            <a:schemeClr val="tx1"/>
          </a:fontRef>
        </xdr:style>
      </xdr:cxnSp>
      <xdr:cxnSp macro="">
        <xdr:nvCxnSpPr>
          <xdr:cNvPr id="70" name="直線コネクタ 69">
            <a:extLst>
              <a:ext uri="{FF2B5EF4-FFF2-40B4-BE49-F238E27FC236}">
                <a16:creationId xmlns:a16="http://schemas.microsoft.com/office/drawing/2014/main" id="{C579ACB6-2133-F3B7-4B8B-C801AA875582}"/>
              </a:ext>
            </a:extLst>
          </xdr:cNvPr>
          <xdr:cNvCxnSpPr/>
        </xdr:nvCxnSpPr>
        <xdr:spPr>
          <a:xfrm flipH="1">
            <a:off x="25072731" y="4635744"/>
            <a:ext cx="681404" cy="0"/>
          </a:xfrm>
          <a:prstGeom prst="line">
            <a:avLst/>
          </a:prstGeom>
          <a:ln w="12700">
            <a:solidFill>
              <a:srgbClr val="FF0000"/>
            </a:solidFill>
            <a:bevel/>
          </a:ln>
        </xdr:spPr>
        <xdr:style>
          <a:lnRef idx="1">
            <a:schemeClr val="accent1"/>
          </a:lnRef>
          <a:fillRef idx="0">
            <a:schemeClr val="accent1"/>
          </a:fillRef>
          <a:effectRef idx="0">
            <a:schemeClr val="accent1"/>
          </a:effectRef>
          <a:fontRef idx="minor">
            <a:schemeClr val="tx1"/>
          </a:fontRef>
        </xdr:style>
      </xdr:cxnSp>
    </xdr:grpSp>
    <xdr:clientData/>
  </xdr:twoCellAnchor>
  <xdr:twoCellAnchor>
    <xdr:from>
      <xdr:col>149</xdr:col>
      <xdr:colOff>0</xdr:colOff>
      <xdr:row>42</xdr:row>
      <xdr:rowOff>131884</xdr:rowOff>
    </xdr:from>
    <xdr:to>
      <xdr:col>151</xdr:col>
      <xdr:colOff>132800</xdr:colOff>
      <xdr:row>44</xdr:row>
      <xdr:rowOff>87923</xdr:rowOff>
    </xdr:to>
    <xdr:grpSp>
      <xdr:nvGrpSpPr>
        <xdr:cNvPr id="91" name="グループ化 90">
          <a:extLst>
            <a:ext uri="{FF2B5EF4-FFF2-40B4-BE49-F238E27FC236}">
              <a16:creationId xmlns:a16="http://schemas.microsoft.com/office/drawing/2014/main" id="{23D13E70-A07C-2123-5FEA-349243FDDE40}"/>
            </a:ext>
          </a:extLst>
        </xdr:cNvPr>
        <xdr:cNvGrpSpPr/>
      </xdr:nvGrpSpPr>
      <xdr:grpSpPr>
        <a:xfrm>
          <a:off x="25288875" y="8632947"/>
          <a:ext cx="561425" cy="360851"/>
          <a:chOff x="25072731" y="8440615"/>
          <a:chExt cx="557761" cy="351693"/>
        </a:xfrm>
      </xdr:grpSpPr>
      <xdr:cxnSp macro="">
        <xdr:nvCxnSpPr>
          <xdr:cNvPr id="74" name="直線コネクタ 73">
            <a:extLst>
              <a:ext uri="{FF2B5EF4-FFF2-40B4-BE49-F238E27FC236}">
                <a16:creationId xmlns:a16="http://schemas.microsoft.com/office/drawing/2014/main" id="{96BCC03F-0540-A99D-8E6B-96FD15D05BDA}"/>
              </a:ext>
            </a:extLst>
          </xdr:cNvPr>
          <xdr:cNvCxnSpPr/>
        </xdr:nvCxnSpPr>
        <xdr:spPr>
          <a:xfrm flipH="1">
            <a:off x="25080058" y="8775456"/>
            <a:ext cx="542192" cy="0"/>
          </a:xfrm>
          <a:prstGeom prst="line">
            <a:avLst/>
          </a:prstGeom>
          <a:ln w="12700">
            <a:solidFill>
              <a:srgbClr val="FF0000"/>
            </a:solidFill>
          </a:ln>
        </xdr:spPr>
        <xdr:style>
          <a:lnRef idx="1">
            <a:schemeClr val="accent1"/>
          </a:lnRef>
          <a:fillRef idx="0">
            <a:schemeClr val="accent1"/>
          </a:fillRef>
          <a:effectRef idx="0">
            <a:schemeClr val="accent1"/>
          </a:effectRef>
          <a:fontRef idx="minor">
            <a:schemeClr val="tx1"/>
          </a:fontRef>
        </xdr:style>
      </xdr:cxnSp>
      <xdr:cxnSp macro="">
        <xdr:nvCxnSpPr>
          <xdr:cNvPr id="76" name="直線コネクタ 75">
            <a:extLst>
              <a:ext uri="{FF2B5EF4-FFF2-40B4-BE49-F238E27FC236}">
                <a16:creationId xmlns:a16="http://schemas.microsoft.com/office/drawing/2014/main" id="{813EB9C7-75E3-C528-77BD-6D854E593F0A}"/>
              </a:ext>
            </a:extLst>
          </xdr:cNvPr>
          <xdr:cNvCxnSpPr/>
        </xdr:nvCxnSpPr>
        <xdr:spPr>
          <a:xfrm flipV="1">
            <a:off x="25625914" y="8440615"/>
            <a:ext cx="3663" cy="351693"/>
          </a:xfrm>
          <a:prstGeom prst="line">
            <a:avLst/>
          </a:prstGeom>
          <a:ln w="12700">
            <a:solidFill>
              <a:srgbClr val="FF0000"/>
            </a:solidFill>
          </a:ln>
        </xdr:spPr>
        <xdr:style>
          <a:lnRef idx="1">
            <a:schemeClr val="accent1"/>
          </a:lnRef>
          <a:fillRef idx="0">
            <a:schemeClr val="accent1"/>
          </a:fillRef>
          <a:effectRef idx="0">
            <a:schemeClr val="accent1"/>
          </a:effectRef>
          <a:fontRef idx="minor">
            <a:schemeClr val="tx1"/>
          </a:fontRef>
        </xdr:style>
      </xdr:cxnSp>
      <xdr:cxnSp macro="">
        <xdr:nvCxnSpPr>
          <xdr:cNvPr id="78" name="直線矢印コネクタ 77">
            <a:extLst>
              <a:ext uri="{FF2B5EF4-FFF2-40B4-BE49-F238E27FC236}">
                <a16:creationId xmlns:a16="http://schemas.microsoft.com/office/drawing/2014/main" id="{B2F076C5-966A-924A-5785-47B6BE3DEF48}"/>
              </a:ext>
            </a:extLst>
          </xdr:cNvPr>
          <xdr:cNvCxnSpPr/>
        </xdr:nvCxnSpPr>
        <xdr:spPr>
          <a:xfrm flipH="1">
            <a:off x="25072731" y="8450690"/>
            <a:ext cx="557761" cy="0"/>
          </a:xfrm>
          <a:prstGeom prst="straightConnector1">
            <a:avLst/>
          </a:prstGeom>
          <a:ln w="12700">
            <a:solidFill>
              <a:srgbClr val="FF0000"/>
            </a:solidFill>
            <a:tailEnd type="triangle" w="med" len="lg"/>
          </a:ln>
        </xdr:spPr>
        <xdr:style>
          <a:lnRef idx="1">
            <a:schemeClr val="accent1"/>
          </a:lnRef>
          <a:fillRef idx="0">
            <a:schemeClr val="accent1"/>
          </a:fillRef>
          <a:effectRef idx="0">
            <a:schemeClr val="accent1"/>
          </a:effectRef>
          <a:fontRef idx="minor">
            <a:schemeClr val="tx1"/>
          </a:fontRef>
        </xdr:style>
      </xdr:cxnSp>
    </xdr:grpSp>
    <xdr:clientData/>
  </xdr:twoCellAnchor>
  <xdr:twoCellAnchor>
    <xdr:from>
      <xdr:col>148</xdr:col>
      <xdr:colOff>197827</xdr:colOff>
      <xdr:row>40</xdr:row>
      <xdr:rowOff>117230</xdr:rowOff>
    </xdr:from>
    <xdr:to>
      <xdr:col>150</xdr:col>
      <xdr:colOff>197826</xdr:colOff>
      <xdr:row>42</xdr:row>
      <xdr:rowOff>73269</xdr:rowOff>
    </xdr:to>
    <xdr:grpSp>
      <xdr:nvGrpSpPr>
        <xdr:cNvPr id="89" name="グループ化 88">
          <a:extLst>
            <a:ext uri="{FF2B5EF4-FFF2-40B4-BE49-F238E27FC236}">
              <a16:creationId xmlns:a16="http://schemas.microsoft.com/office/drawing/2014/main" id="{6CEE0DBC-1621-093E-4191-0CCBC538E44F}"/>
            </a:ext>
          </a:extLst>
        </xdr:cNvPr>
        <xdr:cNvGrpSpPr/>
      </xdr:nvGrpSpPr>
      <xdr:grpSpPr>
        <a:xfrm>
          <a:off x="25272390" y="8213480"/>
          <a:ext cx="428624" cy="360852"/>
          <a:chOff x="25058077" y="8030307"/>
          <a:chExt cx="424961" cy="351693"/>
        </a:xfrm>
      </xdr:grpSpPr>
      <xdr:cxnSp macro="">
        <xdr:nvCxnSpPr>
          <xdr:cNvPr id="80" name="直線コネクタ 79">
            <a:extLst>
              <a:ext uri="{FF2B5EF4-FFF2-40B4-BE49-F238E27FC236}">
                <a16:creationId xmlns:a16="http://schemas.microsoft.com/office/drawing/2014/main" id="{F787C3AE-83EE-9F4E-FA78-6267ACF22868}"/>
              </a:ext>
            </a:extLst>
          </xdr:cNvPr>
          <xdr:cNvCxnSpPr/>
        </xdr:nvCxnSpPr>
        <xdr:spPr>
          <a:xfrm flipH="1">
            <a:off x="25080058" y="8379802"/>
            <a:ext cx="395654" cy="0"/>
          </a:xfrm>
          <a:prstGeom prst="line">
            <a:avLst/>
          </a:prstGeom>
          <a:ln w="12700">
            <a:solidFill>
              <a:srgbClr val="FF0000"/>
            </a:solidFill>
          </a:ln>
        </xdr:spPr>
        <xdr:style>
          <a:lnRef idx="1">
            <a:schemeClr val="accent1"/>
          </a:lnRef>
          <a:fillRef idx="0">
            <a:schemeClr val="accent1"/>
          </a:fillRef>
          <a:effectRef idx="0">
            <a:schemeClr val="accent1"/>
          </a:effectRef>
          <a:fontRef idx="minor">
            <a:schemeClr val="tx1"/>
          </a:fontRef>
        </xdr:style>
      </xdr:cxnSp>
      <xdr:cxnSp macro="">
        <xdr:nvCxnSpPr>
          <xdr:cNvPr id="81" name="直線コネクタ 80">
            <a:extLst>
              <a:ext uri="{FF2B5EF4-FFF2-40B4-BE49-F238E27FC236}">
                <a16:creationId xmlns:a16="http://schemas.microsoft.com/office/drawing/2014/main" id="{56766ED3-3A23-CADF-C317-E86CC208F4A9}"/>
              </a:ext>
            </a:extLst>
          </xdr:cNvPr>
          <xdr:cNvCxnSpPr/>
        </xdr:nvCxnSpPr>
        <xdr:spPr>
          <a:xfrm flipV="1">
            <a:off x="25472049" y="8030307"/>
            <a:ext cx="3663" cy="351693"/>
          </a:xfrm>
          <a:prstGeom prst="line">
            <a:avLst/>
          </a:prstGeom>
          <a:ln w="12700">
            <a:solidFill>
              <a:srgbClr val="FF0000"/>
            </a:solidFill>
          </a:ln>
        </xdr:spPr>
        <xdr:style>
          <a:lnRef idx="1">
            <a:schemeClr val="accent1"/>
          </a:lnRef>
          <a:fillRef idx="0">
            <a:schemeClr val="accent1"/>
          </a:fillRef>
          <a:effectRef idx="0">
            <a:schemeClr val="accent1"/>
          </a:effectRef>
          <a:fontRef idx="minor">
            <a:schemeClr val="tx1"/>
          </a:fontRef>
        </xdr:style>
      </xdr:cxnSp>
      <xdr:cxnSp macro="">
        <xdr:nvCxnSpPr>
          <xdr:cNvPr id="82" name="直線矢印コネクタ 81">
            <a:extLst>
              <a:ext uri="{FF2B5EF4-FFF2-40B4-BE49-F238E27FC236}">
                <a16:creationId xmlns:a16="http://schemas.microsoft.com/office/drawing/2014/main" id="{55D2B220-72D1-42C2-20E8-13617046788B}"/>
              </a:ext>
            </a:extLst>
          </xdr:cNvPr>
          <xdr:cNvCxnSpPr/>
        </xdr:nvCxnSpPr>
        <xdr:spPr>
          <a:xfrm flipH="1" flipV="1">
            <a:off x="25058077" y="8238210"/>
            <a:ext cx="417635" cy="11905"/>
          </a:xfrm>
          <a:prstGeom prst="straightConnector1">
            <a:avLst/>
          </a:prstGeom>
          <a:ln w="12700">
            <a:solidFill>
              <a:srgbClr val="FF0000"/>
            </a:solidFill>
            <a:tailEnd type="triangle" w="med" len="lg"/>
          </a:ln>
        </xdr:spPr>
        <xdr:style>
          <a:lnRef idx="1">
            <a:schemeClr val="accent1"/>
          </a:lnRef>
          <a:fillRef idx="0">
            <a:schemeClr val="accent1"/>
          </a:fillRef>
          <a:effectRef idx="0">
            <a:schemeClr val="accent1"/>
          </a:effectRef>
          <a:fontRef idx="minor">
            <a:schemeClr val="tx1"/>
          </a:fontRef>
        </xdr:style>
      </xdr:cxnSp>
      <xdr:cxnSp macro="">
        <xdr:nvCxnSpPr>
          <xdr:cNvPr id="83" name="直線矢印コネクタ 82">
            <a:extLst>
              <a:ext uri="{FF2B5EF4-FFF2-40B4-BE49-F238E27FC236}">
                <a16:creationId xmlns:a16="http://schemas.microsoft.com/office/drawing/2014/main" id="{CCA316B2-46FF-4827-712E-71B54FD0FF3D}"/>
              </a:ext>
            </a:extLst>
          </xdr:cNvPr>
          <xdr:cNvCxnSpPr/>
        </xdr:nvCxnSpPr>
        <xdr:spPr>
          <a:xfrm flipH="1">
            <a:off x="25058077" y="8040383"/>
            <a:ext cx="424961" cy="0"/>
          </a:xfrm>
          <a:prstGeom prst="straightConnector1">
            <a:avLst/>
          </a:prstGeom>
          <a:ln w="12700">
            <a:solidFill>
              <a:srgbClr val="FF0000"/>
            </a:solidFill>
            <a:tailEnd type="triangle" w="med" len="lg"/>
          </a:ln>
        </xdr:spPr>
        <xdr:style>
          <a:lnRef idx="1">
            <a:schemeClr val="accent1"/>
          </a:lnRef>
          <a:fillRef idx="0">
            <a:schemeClr val="accent1"/>
          </a:fillRef>
          <a:effectRef idx="0">
            <a:schemeClr val="accent1"/>
          </a:effectRef>
          <a:fontRef idx="minor">
            <a:schemeClr val="tx1"/>
          </a:fontRef>
        </xdr:style>
      </xdr:cxnSp>
    </xdr:grpSp>
    <xdr:clientData/>
  </xdr:twoCellAnchor>
</xdr:wsDr>
</file>

<file path=xl/drawings/drawing3.xml><?xml version="1.0" encoding="utf-8"?>
<xdr:wsDr xmlns:xdr="http://schemas.openxmlformats.org/drawingml/2006/spreadsheetDrawing" xmlns:a="http://schemas.openxmlformats.org/drawingml/2006/main">
  <xdr:twoCellAnchor>
    <xdr:from>
      <xdr:col>0</xdr:col>
      <xdr:colOff>57150</xdr:colOff>
      <xdr:row>6</xdr:row>
      <xdr:rowOff>95250</xdr:rowOff>
    </xdr:from>
    <xdr:to>
      <xdr:col>29</xdr:col>
      <xdr:colOff>161925</xdr:colOff>
      <xdr:row>43</xdr:row>
      <xdr:rowOff>190499</xdr:rowOff>
    </xdr:to>
    <xdr:sp macro="" textlink="">
      <xdr:nvSpPr>
        <xdr:cNvPr id="2" name="正方形/長方形 1">
          <a:extLst>
            <a:ext uri="{FF2B5EF4-FFF2-40B4-BE49-F238E27FC236}">
              <a16:creationId xmlns:a16="http://schemas.microsoft.com/office/drawing/2014/main" id="{5C3C8B66-F7C8-40C7-86D7-4B383A763B3C}"/>
            </a:ext>
          </a:extLst>
        </xdr:cNvPr>
        <xdr:cNvSpPr/>
      </xdr:nvSpPr>
      <xdr:spPr>
        <a:xfrm>
          <a:off x="57150" y="1301750"/>
          <a:ext cx="6243108" cy="7535332"/>
        </a:xfrm>
        <a:prstGeom prst="rect">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rtlCol="0" anchor="ctr"/>
        <a:lstStyle/>
        <a:p>
          <a:pPr algn="l"/>
          <a:endParaRPr kumimoji="1" lang="ja-JP" altLang="en-US" sz="1100" kern="1200"/>
        </a:p>
      </xdr:txBody>
    </xdr:sp>
    <xdr:clientData/>
  </xdr:twoCellAnchor>
  <xdr:twoCellAnchor>
    <xdr:from>
      <xdr:col>62</xdr:col>
      <xdr:colOff>29158</xdr:colOff>
      <xdr:row>6</xdr:row>
      <xdr:rowOff>143458</xdr:rowOff>
    </xdr:from>
    <xdr:to>
      <xdr:col>91</xdr:col>
      <xdr:colOff>29158</xdr:colOff>
      <xdr:row>19</xdr:row>
      <xdr:rowOff>116632</xdr:rowOff>
    </xdr:to>
    <xdr:grpSp>
      <xdr:nvGrpSpPr>
        <xdr:cNvPr id="4" name="グループ化 3">
          <a:extLst>
            <a:ext uri="{FF2B5EF4-FFF2-40B4-BE49-F238E27FC236}">
              <a16:creationId xmlns:a16="http://schemas.microsoft.com/office/drawing/2014/main" id="{F3337069-58C5-4F1B-BFD4-50BE301E7642}"/>
            </a:ext>
          </a:extLst>
        </xdr:cNvPr>
        <xdr:cNvGrpSpPr/>
      </xdr:nvGrpSpPr>
      <xdr:grpSpPr>
        <a:xfrm>
          <a:off x="13152491" y="1349958"/>
          <a:ext cx="6138334" cy="2587257"/>
          <a:chOff x="13286403" y="1368101"/>
          <a:chExt cx="6200969" cy="2626567"/>
        </a:xfrm>
      </xdr:grpSpPr>
      <xdr:sp macro="" textlink="">
        <xdr:nvSpPr>
          <xdr:cNvPr id="5" name="正方形/長方形 4">
            <a:extLst>
              <a:ext uri="{FF2B5EF4-FFF2-40B4-BE49-F238E27FC236}">
                <a16:creationId xmlns:a16="http://schemas.microsoft.com/office/drawing/2014/main" id="{75ABE5B3-B1E3-4A9A-4C2C-4FB5D8D26EEC}"/>
              </a:ext>
            </a:extLst>
          </xdr:cNvPr>
          <xdr:cNvSpPr/>
        </xdr:nvSpPr>
        <xdr:spPr>
          <a:xfrm>
            <a:off x="14331961" y="1390955"/>
            <a:ext cx="546572" cy="608496"/>
          </a:xfrm>
          <a:prstGeom prst="rect">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rtlCol="0" anchor="ctr"/>
          <a:lstStyle/>
          <a:p>
            <a:pPr algn="l"/>
            <a:endParaRPr kumimoji="1" lang="ja-JP" altLang="en-US" sz="1100" kern="1200"/>
          </a:p>
        </xdr:txBody>
      </xdr:sp>
      <xdr:sp macro="" textlink="">
        <xdr:nvSpPr>
          <xdr:cNvPr id="6" name="正方形/長方形 5">
            <a:extLst>
              <a:ext uri="{FF2B5EF4-FFF2-40B4-BE49-F238E27FC236}">
                <a16:creationId xmlns:a16="http://schemas.microsoft.com/office/drawing/2014/main" id="{2BA55A23-FFDB-7817-235A-D65201450890}"/>
              </a:ext>
            </a:extLst>
          </xdr:cNvPr>
          <xdr:cNvSpPr/>
        </xdr:nvSpPr>
        <xdr:spPr>
          <a:xfrm>
            <a:off x="14328125" y="1999450"/>
            <a:ext cx="550408" cy="740240"/>
          </a:xfrm>
          <a:prstGeom prst="rect">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rtlCol="0" anchor="ctr"/>
          <a:lstStyle/>
          <a:p>
            <a:pPr algn="l"/>
            <a:endParaRPr kumimoji="1" lang="ja-JP" altLang="en-US" sz="1100" kern="1200"/>
          </a:p>
        </xdr:txBody>
      </xdr:sp>
      <xdr:sp macro="" textlink="">
        <xdr:nvSpPr>
          <xdr:cNvPr id="7" name="正方形/長方形 6">
            <a:extLst>
              <a:ext uri="{FF2B5EF4-FFF2-40B4-BE49-F238E27FC236}">
                <a16:creationId xmlns:a16="http://schemas.microsoft.com/office/drawing/2014/main" id="{E03A352C-556D-E62C-13CF-54EDAE268645}"/>
              </a:ext>
            </a:extLst>
          </xdr:cNvPr>
          <xdr:cNvSpPr/>
        </xdr:nvSpPr>
        <xdr:spPr>
          <a:xfrm>
            <a:off x="17852878" y="1380483"/>
            <a:ext cx="538391" cy="684664"/>
          </a:xfrm>
          <a:prstGeom prst="rect">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rtlCol="0" anchor="ctr"/>
          <a:lstStyle/>
          <a:p>
            <a:pPr algn="l"/>
            <a:endParaRPr kumimoji="1" lang="ja-JP" altLang="en-US" sz="1100" kern="1200"/>
          </a:p>
        </xdr:txBody>
      </xdr:sp>
      <xdr:sp macro="" textlink="">
        <xdr:nvSpPr>
          <xdr:cNvPr id="8" name="正方形/長方形 7">
            <a:extLst>
              <a:ext uri="{FF2B5EF4-FFF2-40B4-BE49-F238E27FC236}">
                <a16:creationId xmlns:a16="http://schemas.microsoft.com/office/drawing/2014/main" id="{F3078A0A-BC60-B076-9B33-2ACE3F9A4C3E}"/>
              </a:ext>
            </a:extLst>
          </xdr:cNvPr>
          <xdr:cNvSpPr/>
        </xdr:nvSpPr>
        <xdr:spPr>
          <a:xfrm>
            <a:off x="17852878" y="2064191"/>
            <a:ext cx="537889" cy="486629"/>
          </a:xfrm>
          <a:prstGeom prst="rect">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rtlCol="0" anchor="ctr"/>
          <a:lstStyle/>
          <a:p>
            <a:pPr algn="l"/>
            <a:endParaRPr kumimoji="1" lang="ja-JP" altLang="en-US" sz="1100" kern="1200"/>
          </a:p>
        </xdr:txBody>
      </xdr:sp>
      <xdr:sp macro="" textlink="">
        <xdr:nvSpPr>
          <xdr:cNvPr id="9" name="正方形/長方形 8">
            <a:extLst>
              <a:ext uri="{FF2B5EF4-FFF2-40B4-BE49-F238E27FC236}">
                <a16:creationId xmlns:a16="http://schemas.microsoft.com/office/drawing/2014/main" id="{0C02C4DC-F754-8073-881D-D63AD33C4B5A}"/>
              </a:ext>
            </a:extLst>
          </xdr:cNvPr>
          <xdr:cNvSpPr/>
        </xdr:nvSpPr>
        <xdr:spPr>
          <a:xfrm>
            <a:off x="15096193" y="2550821"/>
            <a:ext cx="3295076" cy="543753"/>
          </a:xfrm>
          <a:prstGeom prst="rect">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rtlCol="0" anchor="ctr"/>
          <a:lstStyle/>
          <a:p>
            <a:pPr algn="l"/>
            <a:endParaRPr kumimoji="1" lang="ja-JP" altLang="en-US" sz="1100" kern="1200"/>
          </a:p>
        </xdr:txBody>
      </xdr:sp>
      <xdr:cxnSp macro="">
        <xdr:nvCxnSpPr>
          <xdr:cNvPr id="10" name="直線コネクタ 9">
            <a:extLst>
              <a:ext uri="{FF2B5EF4-FFF2-40B4-BE49-F238E27FC236}">
                <a16:creationId xmlns:a16="http://schemas.microsoft.com/office/drawing/2014/main" id="{339C2C67-FAF7-5222-6A35-797A5C2C34D2}"/>
              </a:ext>
            </a:extLst>
          </xdr:cNvPr>
          <xdr:cNvCxnSpPr/>
        </xdr:nvCxnSpPr>
        <xdr:spPr>
          <a:xfrm>
            <a:off x="15760681" y="2547013"/>
            <a:ext cx="0" cy="547562"/>
          </a:xfrm>
          <a:prstGeom prst="line">
            <a:avLst/>
          </a:prstGeom>
          <a:ln>
            <a:solidFill>
              <a:schemeClr val="tx1"/>
            </a:solidFill>
          </a:ln>
        </xdr:spPr>
        <xdr:style>
          <a:lnRef idx="1">
            <a:schemeClr val="accent1"/>
          </a:lnRef>
          <a:fillRef idx="0">
            <a:schemeClr val="accent1"/>
          </a:fillRef>
          <a:effectRef idx="0">
            <a:schemeClr val="accent1"/>
          </a:effectRef>
          <a:fontRef idx="minor">
            <a:schemeClr val="tx1"/>
          </a:fontRef>
        </xdr:style>
      </xdr:cxnSp>
      <xdr:cxnSp macro="">
        <xdr:nvCxnSpPr>
          <xdr:cNvPr id="11" name="直線コネクタ 10">
            <a:extLst>
              <a:ext uri="{FF2B5EF4-FFF2-40B4-BE49-F238E27FC236}">
                <a16:creationId xmlns:a16="http://schemas.microsoft.com/office/drawing/2014/main" id="{3C455BB1-60D6-0901-4072-2D5A222B2EC2}"/>
              </a:ext>
            </a:extLst>
          </xdr:cNvPr>
          <xdr:cNvCxnSpPr/>
        </xdr:nvCxnSpPr>
        <xdr:spPr>
          <a:xfrm>
            <a:off x="16402151" y="2547014"/>
            <a:ext cx="0" cy="543753"/>
          </a:xfrm>
          <a:prstGeom prst="line">
            <a:avLst/>
          </a:prstGeom>
          <a:ln>
            <a:solidFill>
              <a:schemeClr val="tx1"/>
            </a:solidFill>
          </a:ln>
        </xdr:spPr>
        <xdr:style>
          <a:lnRef idx="1">
            <a:schemeClr val="accent1"/>
          </a:lnRef>
          <a:fillRef idx="0">
            <a:schemeClr val="accent1"/>
          </a:fillRef>
          <a:effectRef idx="0">
            <a:schemeClr val="accent1"/>
          </a:effectRef>
          <a:fontRef idx="minor">
            <a:schemeClr val="tx1"/>
          </a:fontRef>
        </xdr:style>
      </xdr:cxnSp>
      <xdr:cxnSp macro="">
        <xdr:nvCxnSpPr>
          <xdr:cNvPr id="12" name="直線コネクタ 11">
            <a:extLst>
              <a:ext uri="{FF2B5EF4-FFF2-40B4-BE49-F238E27FC236}">
                <a16:creationId xmlns:a16="http://schemas.microsoft.com/office/drawing/2014/main" id="{AB5DEB81-9DC2-52AF-64E8-A9272A614DB4}"/>
              </a:ext>
            </a:extLst>
          </xdr:cNvPr>
          <xdr:cNvCxnSpPr/>
        </xdr:nvCxnSpPr>
        <xdr:spPr>
          <a:xfrm>
            <a:off x="17196063" y="2550821"/>
            <a:ext cx="0" cy="543753"/>
          </a:xfrm>
          <a:prstGeom prst="line">
            <a:avLst/>
          </a:prstGeom>
          <a:ln>
            <a:solidFill>
              <a:schemeClr val="tx1"/>
            </a:solidFill>
          </a:ln>
        </xdr:spPr>
        <xdr:style>
          <a:lnRef idx="1">
            <a:schemeClr val="accent1"/>
          </a:lnRef>
          <a:fillRef idx="0">
            <a:schemeClr val="accent1"/>
          </a:fillRef>
          <a:effectRef idx="0">
            <a:schemeClr val="accent1"/>
          </a:effectRef>
          <a:fontRef idx="minor">
            <a:schemeClr val="tx1"/>
          </a:fontRef>
        </xdr:style>
      </xdr:cxnSp>
      <xdr:cxnSp macro="">
        <xdr:nvCxnSpPr>
          <xdr:cNvPr id="13" name="直線コネクタ 12">
            <a:extLst>
              <a:ext uri="{FF2B5EF4-FFF2-40B4-BE49-F238E27FC236}">
                <a16:creationId xmlns:a16="http://schemas.microsoft.com/office/drawing/2014/main" id="{A9A54155-3E01-A5E4-B7AF-8B8BF41B27C2}"/>
              </a:ext>
            </a:extLst>
          </xdr:cNvPr>
          <xdr:cNvCxnSpPr/>
        </xdr:nvCxnSpPr>
        <xdr:spPr>
          <a:xfrm>
            <a:off x="17681254" y="2550821"/>
            <a:ext cx="0" cy="543753"/>
          </a:xfrm>
          <a:prstGeom prst="line">
            <a:avLst/>
          </a:prstGeom>
          <a:ln>
            <a:solidFill>
              <a:schemeClr val="tx1"/>
            </a:solidFill>
          </a:ln>
        </xdr:spPr>
        <xdr:style>
          <a:lnRef idx="1">
            <a:schemeClr val="accent1"/>
          </a:lnRef>
          <a:fillRef idx="0">
            <a:schemeClr val="accent1"/>
          </a:fillRef>
          <a:effectRef idx="0">
            <a:schemeClr val="accent1"/>
          </a:effectRef>
          <a:fontRef idx="minor">
            <a:schemeClr val="tx1"/>
          </a:fontRef>
        </xdr:style>
      </xdr:cxnSp>
      <xdr:cxnSp macro="">
        <xdr:nvCxnSpPr>
          <xdr:cNvPr id="14" name="直線コネクタ 13">
            <a:extLst>
              <a:ext uri="{FF2B5EF4-FFF2-40B4-BE49-F238E27FC236}">
                <a16:creationId xmlns:a16="http://schemas.microsoft.com/office/drawing/2014/main" id="{FA01339C-B57F-058A-4439-F929BAA534A9}"/>
              </a:ext>
            </a:extLst>
          </xdr:cNvPr>
          <xdr:cNvCxnSpPr/>
        </xdr:nvCxnSpPr>
        <xdr:spPr>
          <a:xfrm>
            <a:off x="14874697" y="2549869"/>
            <a:ext cx="221496" cy="0"/>
          </a:xfrm>
          <a:prstGeom prst="line">
            <a:avLst/>
          </a:prstGeom>
          <a:ln>
            <a:solidFill>
              <a:schemeClr val="tx1"/>
            </a:solidFill>
          </a:ln>
        </xdr:spPr>
        <xdr:style>
          <a:lnRef idx="1">
            <a:schemeClr val="accent1"/>
          </a:lnRef>
          <a:fillRef idx="0">
            <a:schemeClr val="accent1"/>
          </a:fillRef>
          <a:effectRef idx="0">
            <a:schemeClr val="accent1"/>
          </a:effectRef>
          <a:fontRef idx="minor">
            <a:schemeClr val="tx1"/>
          </a:fontRef>
        </xdr:style>
      </xdr:cxnSp>
      <xdr:cxnSp macro="">
        <xdr:nvCxnSpPr>
          <xdr:cNvPr id="15" name="直線コネクタ 14">
            <a:extLst>
              <a:ext uri="{FF2B5EF4-FFF2-40B4-BE49-F238E27FC236}">
                <a16:creationId xmlns:a16="http://schemas.microsoft.com/office/drawing/2014/main" id="{68AC4480-B4C0-06B1-F5B5-AFE4417D36AB}"/>
              </a:ext>
            </a:extLst>
          </xdr:cNvPr>
          <xdr:cNvCxnSpPr/>
        </xdr:nvCxnSpPr>
        <xdr:spPr>
          <a:xfrm>
            <a:off x="14322851" y="3095527"/>
            <a:ext cx="775741" cy="0"/>
          </a:xfrm>
          <a:prstGeom prst="line">
            <a:avLst/>
          </a:prstGeom>
          <a:ln>
            <a:solidFill>
              <a:schemeClr val="tx1"/>
            </a:solidFill>
          </a:ln>
        </xdr:spPr>
        <xdr:style>
          <a:lnRef idx="1">
            <a:schemeClr val="accent1"/>
          </a:lnRef>
          <a:fillRef idx="0">
            <a:schemeClr val="accent1"/>
          </a:fillRef>
          <a:effectRef idx="0">
            <a:schemeClr val="accent1"/>
          </a:effectRef>
          <a:fontRef idx="minor">
            <a:schemeClr val="tx1"/>
          </a:fontRef>
        </xdr:style>
      </xdr:cxnSp>
      <xdr:cxnSp macro="">
        <xdr:nvCxnSpPr>
          <xdr:cNvPr id="16" name="直線コネクタ 15">
            <a:extLst>
              <a:ext uri="{FF2B5EF4-FFF2-40B4-BE49-F238E27FC236}">
                <a16:creationId xmlns:a16="http://schemas.microsoft.com/office/drawing/2014/main" id="{B41B9057-A68A-256F-7734-711A3FAC7AF3}"/>
              </a:ext>
            </a:extLst>
          </xdr:cNvPr>
          <xdr:cNvCxnSpPr/>
        </xdr:nvCxnSpPr>
        <xdr:spPr>
          <a:xfrm>
            <a:off x="14327927" y="2740641"/>
            <a:ext cx="0" cy="352901"/>
          </a:xfrm>
          <a:prstGeom prst="line">
            <a:avLst/>
          </a:prstGeom>
          <a:ln>
            <a:solidFill>
              <a:schemeClr val="tx1"/>
            </a:solidFill>
          </a:ln>
        </xdr:spPr>
        <xdr:style>
          <a:lnRef idx="1">
            <a:schemeClr val="accent1"/>
          </a:lnRef>
          <a:fillRef idx="0">
            <a:schemeClr val="accent1"/>
          </a:fillRef>
          <a:effectRef idx="0">
            <a:schemeClr val="accent1"/>
          </a:effectRef>
          <a:fontRef idx="minor">
            <a:schemeClr val="tx1"/>
          </a:fontRef>
        </xdr:style>
      </xdr:cxnSp>
      <xdr:grpSp>
        <xdr:nvGrpSpPr>
          <xdr:cNvPr id="17" name="グループ化 16">
            <a:extLst>
              <a:ext uri="{FF2B5EF4-FFF2-40B4-BE49-F238E27FC236}">
                <a16:creationId xmlns:a16="http://schemas.microsoft.com/office/drawing/2014/main" id="{C3B057FA-69BB-0B99-8DC6-EF64A1087C6A}"/>
              </a:ext>
            </a:extLst>
          </xdr:cNvPr>
          <xdr:cNvGrpSpPr/>
        </xdr:nvGrpSpPr>
        <xdr:grpSpPr>
          <a:xfrm>
            <a:off x="14014736" y="1368101"/>
            <a:ext cx="4658464" cy="2022021"/>
            <a:chOff x="13860940" y="1314930"/>
            <a:chExt cx="4532683" cy="1982001"/>
          </a:xfrm>
        </xdr:grpSpPr>
        <xdr:sp macro="" textlink="">
          <xdr:nvSpPr>
            <xdr:cNvPr id="37" name="左中かっこ 36">
              <a:extLst>
                <a:ext uri="{FF2B5EF4-FFF2-40B4-BE49-F238E27FC236}">
                  <a16:creationId xmlns:a16="http://schemas.microsoft.com/office/drawing/2014/main" id="{9AC17CA3-0E8B-4613-3D4D-B578A3F919DC}"/>
                </a:ext>
              </a:extLst>
            </xdr:cNvPr>
            <xdr:cNvSpPr/>
          </xdr:nvSpPr>
          <xdr:spPr>
            <a:xfrm>
              <a:off x="13864750" y="1333980"/>
              <a:ext cx="272879" cy="562215"/>
            </a:xfrm>
            <a:prstGeom prst="leftBrace">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rtlCol="0" anchor="ctr"/>
            <a:lstStyle/>
            <a:p>
              <a:pPr algn="l"/>
              <a:endParaRPr kumimoji="1" lang="ja-JP" altLang="en-US" sz="1100" kern="1200"/>
            </a:p>
          </xdr:txBody>
        </xdr:sp>
        <xdr:sp macro="" textlink="">
          <xdr:nvSpPr>
            <xdr:cNvPr id="38" name="左中かっこ 37">
              <a:extLst>
                <a:ext uri="{FF2B5EF4-FFF2-40B4-BE49-F238E27FC236}">
                  <a16:creationId xmlns:a16="http://schemas.microsoft.com/office/drawing/2014/main" id="{6E43AF31-ADB3-4353-4F03-5E7F95D0509B}"/>
                </a:ext>
              </a:extLst>
            </xdr:cNvPr>
            <xdr:cNvSpPr/>
          </xdr:nvSpPr>
          <xdr:spPr>
            <a:xfrm>
              <a:off x="13860940" y="1919055"/>
              <a:ext cx="290489" cy="739461"/>
            </a:xfrm>
            <a:prstGeom prst="leftBrace">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rtlCol="0" anchor="ctr"/>
            <a:lstStyle/>
            <a:p>
              <a:pPr algn="l"/>
              <a:endParaRPr kumimoji="1" lang="ja-JP" altLang="en-US" sz="1100" kern="1200"/>
            </a:p>
          </xdr:txBody>
        </xdr:sp>
        <xdr:sp macro="" textlink="">
          <xdr:nvSpPr>
            <xdr:cNvPr id="39" name="右中かっこ 38">
              <a:extLst>
                <a:ext uri="{FF2B5EF4-FFF2-40B4-BE49-F238E27FC236}">
                  <a16:creationId xmlns:a16="http://schemas.microsoft.com/office/drawing/2014/main" id="{FF195E6B-6B3B-B28F-B20F-25C9C99D5787}"/>
                </a:ext>
              </a:extLst>
            </xdr:cNvPr>
            <xdr:cNvSpPr/>
          </xdr:nvSpPr>
          <xdr:spPr>
            <a:xfrm>
              <a:off x="18185514" y="1314930"/>
              <a:ext cx="189059" cy="676515"/>
            </a:xfrm>
            <a:prstGeom prst="rightBrace">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rtlCol="0" anchor="ctr"/>
            <a:lstStyle/>
            <a:p>
              <a:pPr algn="l"/>
              <a:endParaRPr kumimoji="1" lang="ja-JP" altLang="en-US" sz="1100" kern="1200"/>
            </a:p>
          </xdr:txBody>
        </xdr:sp>
        <xdr:sp macro="" textlink="">
          <xdr:nvSpPr>
            <xdr:cNvPr id="40" name="右中かっこ 39">
              <a:extLst>
                <a:ext uri="{FF2B5EF4-FFF2-40B4-BE49-F238E27FC236}">
                  <a16:creationId xmlns:a16="http://schemas.microsoft.com/office/drawing/2014/main" id="{61B548BA-8015-C224-F9E4-9E856FF5CCF1}"/>
                </a:ext>
              </a:extLst>
            </xdr:cNvPr>
            <xdr:cNvSpPr/>
          </xdr:nvSpPr>
          <xdr:spPr>
            <a:xfrm>
              <a:off x="18170274" y="2004860"/>
              <a:ext cx="223349" cy="461171"/>
            </a:xfrm>
            <a:prstGeom prst="rightBrace">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rtlCol="0" anchor="ctr"/>
            <a:lstStyle/>
            <a:p>
              <a:pPr algn="l"/>
              <a:endParaRPr kumimoji="1" lang="ja-JP" altLang="en-US" sz="1100" kern="1200"/>
            </a:p>
          </xdr:txBody>
        </xdr:sp>
        <xdr:sp macro="" textlink="">
          <xdr:nvSpPr>
            <xdr:cNvPr id="41" name="左中かっこ 40">
              <a:extLst>
                <a:ext uri="{FF2B5EF4-FFF2-40B4-BE49-F238E27FC236}">
                  <a16:creationId xmlns:a16="http://schemas.microsoft.com/office/drawing/2014/main" id="{CE75CF34-797C-D6A8-59E2-A65B9E6073CF}"/>
                </a:ext>
              </a:extLst>
            </xdr:cNvPr>
            <xdr:cNvSpPr/>
          </xdr:nvSpPr>
          <xdr:spPr>
            <a:xfrm rot="16200000">
              <a:off x="14436237" y="2800813"/>
              <a:ext cx="200264" cy="745863"/>
            </a:xfrm>
            <a:prstGeom prst="leftBrace">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rtlCol="0" anchor="ctr"/>
            <a:lstStyle/>
            <a:p>
              <a:pPr algn="l"/>
              <a:endParaRPr kumimoji="1" lang="ja-JP" altLang="en-US" sz="1100" kern="1200"/>
            </a:p>
          </xdr:txBody>
        </xdr:sp>
        <xdr:sp macro="" textlink="">
          <xdr:nvSpPr>
            <xdr:cNvPr id="42" name="左中かっこ 41">
              <a:extLst>
                <a:ext uri="{FF2B5EF4-FFF2-40B4-BE49-F238E27FC236}">
                  <a16:creationId xmlns:a16="http://schemas.microsoft.com/office/drawing/2014/main" id="{3E1F636B-9CF2-0370-515A-0C143A4E27AF}"/>
                </a:ext>
              </a:extLst>
            </xdr:cNvPr>
            <xdr:cNvSpPr/>
          </xdr:nvSpPr>
          <xdr:spPr>
            <a:xfrm rot="16200000">
              <a:off x="17656628" y="2854235"/>
              <a:ext cx="238205" cy="647188"/>
            </a:xfrm>
            <a:prstGeom prst="leftBrace">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rtlCol="0" anchor="ctr"/>
            <a:lstStyle/>
            <a:p>
              <a:pPr algn="l"/>
              <a:endParaRPr kumimoji="1" lang="ja-JP" altLang="en-US" sz="1100" kern="1200"/>
            </a:p>
          </xdr:txBody>
        </xdr:sp>
        <xdr:sp macro="" textlink="">
          <xdr:nvSpPr>
            <xdr:cNvPr id="43" name="左中かっこ 42">
              <a:extLst>
                <a:ext uri="{FF2B5EF4-FFF2-40B4-BE49-F238E27FC236}">
                  <a16:creationId xmlns:a16="http://schemas.microsoft.com/office/drawing/2014/main" id="{F5B998F7-2973-7BA9-CE28-77D8A2AE43CA}"/>
                </a:ext>
              </a:extLst>
            </xdr:cNvPr>
            <xdr:cNvSpPr/>
          </xdr:nvSpPr>
          <xdr:spPr>
            <a:xfrm rot="16200000">
              <a:off x="15838170" y="2160142"/>
              <a:ext cx="215345" cy="2035373"/>
            </a:xfrm>
            <a:prstGeom prst="leftBrace">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rtlCol="0" anchor="ctr"/>
            <a:lstStyle/>
            <a:p>
              <a:pPr algn="l"/>
              <a:endParaRPr kumimoji="1" lang="ja-JP" altLang="en-US" sz="1100" kern="1200"/>
            </a:p>
          </xdr:txBody>
        </xdr:sp>
      </xdr:grpSp>
      <xdr:cxnSp macro="">
        <xdr:nvCxnSpPr>
          <xdr:cNvPr id="18" name="直線矢印コネクタ 17">
            <a:extLst>
              <a:ext uri="{FF2B5EF4-FFF2-40B4-BE49-F238E27FC236}">
                <a16:creationId xmlns:a16="http://schemas.microsoft.com/office/drawing/2014/main" id="{9AB26522-C181-B7CB-8EB2-494798729B05}"/>
              </a:ext>
            </a:extLst>
          </xdr:cNvPr>
          <xdr:cNvCxnSpPr/>
        </xdr:nvCxnSpPr>
        <xdr:spPr>
          <a:xfrm flipV="1">
            <a:off x="17390273" y="3114777"/>
            <a:ext cx="52027" cy="340179"/>
          </a:xfrm>
          <a:prstGeom prst="straightConnector1">
            <a:avLst/>
          </a:prstGeom>
          <a:ln>
            <a:solidFill>
              <a:schemeClr val="tx1"/>
            </a:solidFill>
            <a:tailEnd type="triangle"/>
          </a:ln>
        </xdr:spPr>
        <xdr:style>
          <a:lnRef idx="1">
            <a:schemeClr val="accent1"/>
          </a:lnRef>
          <a:fillRef idx="0">
            <a:schemeClr val="accent1"/>
          </a:fillRef>
          <a:effectRef idx="0">
            <a:schemeClr val="accent1"/>
          </a:effectRef>
          <a:fontRef idx="minor">
            <a:schemeClr val="tx1"/>
          </a:fontRef>
        </xdr:style>
      </xdr:cxnSp>
      <xdr:sp macro="" textlink="">
        <xdr:nvSpPr>
          <xdr:cNvPr id="19" name="テキスト ボックス 18">
            <a:extLst>
              <a:ext uri="{FF2B5EF4-FFF2-40B4-BE49-F238E27FC236}">
                <a16:creationId xmlns:a16="http://schemas.microsoft.com/office/drawing/2014/main" id="{43F46373-9E63-14D8-D625-61BC8DD9321E}"/>
              </a:ext>
            </a:extLst>
          </xdr:cNvPr>
          <xdr:cNvSpPr txBox="1"/>
        </xdr:nvSpPr>
        <xdr:spPr>
          <a:xfrm>
            <a:off x="14325233" y="1459622"/>
            <a:ext cx="574587" cy="532851"/>
          </a:xfrm>
          <a:prstGeom prst="rect">
            <a:avLst/>
          </a:prstGeom>
        </xdr:spPr>
        <xdr:txBody>
          <a:bodyPr vertOverflow="clip" horzOverflow="clip" wrap="square" rtlCol="0" anchor="t"/>
          <a:lstStyle/>
          <a:p>
            <a:r>
              <a:rPr kumimoji="1" lang="ja-JP" altLang="en-US" sz="900" kern="1200"/>
              <a:t>１号室</a:t>
            </a:r>
            <a:endParaRPr kumimoji="1" lang="en-US" altLang="ja-JP" sz="900" kern="1200"/>
          </a:p>
          <a:p>
            <a:r>
              <a:rPr kumimoji="1" lang="ja-JP" altLang="en-US" sz="900" kern="1200" baseline="0"/>
              <a:t>  </a:t>
            </a:r>
            <a:r>
              <a:rPr kumimoji="1" lang="en-US" altLang="ja-JP" sz="900" kern="1200"/>
              <a:t>80</a:t>
            </a:r>
            <a:r>
              <a:rPr kumimoji="1" lang="ja-JP" altLang="en-US" sz="900" kern="1200"/>
              <a:t>㎡</a:t>
            </a:r>
          </a:p>
        </xdr:txBody>
      </xdr:sp>
      <xdr:sp macro="" textlink="">
        <xdr:nvSpPr>
          <xdr:cNvPr id="20" name="テキスト ボックス 19">
            <a:extLst>
              <a:ext uri="{FF2B5EF4-FFF2-40B4-BE49-F238E27FC236}">
                <a16:creationId xmlns:a16="http://schemas.microsoft.com/office/drawing/2014/main" id="{42F2364C-DB9C-3627-7268-7C7FF9BA0B65}"/>
              </a:ext>
            </a:extLst>
          </xdr:cNvPr>
          <xdr:cNvSpPr txBox="1"/>
        </xdr:nvSpPr>
        <xdr:spPr>
          <a:xfrm>
            <a:off x="14328665" y="2130260"/>
            <a:ext cx="639192" cy="542572"/>
          </a:xfrm>
          <a:prstGeom prst="rect">
            <a:avLst/>
          </a:prstGeom>
        </xdr:spPr>
        <xdr:txBody>
          <a:bodyPr vertOverflow="clip" horzOverflow="clip" wrap="square" rtlCol="0" anchor="t"/>
          <a:lstStyle/>
          <a:p>
            <a:r>
              <a:rPr kumimoji="1" lang="ja-JP" altLang="en-US" sz="900" kern="1200"/>
              <a:t>２号室</a:t>
            </a:r>
            <a:endParaRPr kumimoji="1" lang="en-US" altLang="ja-JP" sz="900" kern="1200"/>
          </a:p>
          <a:p>
            <a:r>
              <a:rPr kumimoji="1" lang="ja-JP" altLang="en-US" sz="900" kern="1200" baseline="0"/>
              <a:t>  </a:t>
            </a:r>
            <a:r>
              <a:rPr kumimoji="1" lang="en-US" altLang="ja-JP" sz="900" kern="1200"/>
              <a:t>95</a:t>
            </a:r>
            <a:r>
              <a:rPr kumimoji="1" lang="ja-JP" altLang="en-US" sz="900" kern="1200"/>
              <a:t>㎡</a:t>
            </a:r>
          </a:p>
        </xdr:txBody>
      </xdr:sp>
      <xdr:sp macro="" textlink="">
        <xdr:nvSpPr>
          <xdr:cNvPr id="21" name="テキスト ボックス 20">
            <a:extLst>
              <a:ext uri="{FF2B5EF4-FFF2-40B4-BE49-F238E27FC236}">
                <a16:creationId xmlns:a16="http://schemas.microsoft.com/office/drawing/2014/main" id="{F48CD11E-4130-B56A-E9DD-61DCF354A7E8}"/>
              </a:ext>
            </a:extLst>
          </xdr:cNvPr>
          <xdr:cNvSpPr txBox="1"/>
        </xdr:nvSpPr>
        <xdr:spPr>
          <a:xfrm>
            <a:off x="14290931" y="2714566"/>
            <a:ext cx="847302" cy="464244"/>
          </a:xfrm>
          <a:prstGeom prst="rect">
            <a:avLst/>
          </a:prstGeom>
        </xdr:spPr>
        <xdr:txBody>
          <a:bodyPr vertOverflow="clip" horzOverflow="clip" wrap="square" rtlCol="0" anchor="t"/>
          <a:lstStyle/>
          <a:p>
            <a:r>
              <a:rPr kumimoji="1" lang="ja-JP" altLang="en-US" sz="900" kern="1200"/>
              <a:t>３号室</a:t>
            </a:r>
            <a:r>
              <a:rPr kumimoji="1" lang="ja-JP" altLang="en-US" sz="800" kern="1200"/>
              <a:t> </a:t>
            </a:r>
            <a:r>
              <a:rPr kumimoji="1" lang="ja-JP" altLang="en-US" sz="900" kern="1200" baseline="0"/>
              <a:t>  </a:t>
            </a:r>
            <a:r>
              <a:rPr kumimoji="1" lang="en-US" altLang="ja-JP" sz="900" kern="1200"/>
              <a:t>85</a:t>
            </a:r>
            <a:r>
              <a:rPr kumimoji="1" lang="ja-JP" altLang="en-US" sz="900" kern="1200"/>
              <a:t>㎡</a:t>
            </a:r>
          </a:p>
        </xdr:txBody>
      </xdr:sp>
      <xdr:sp macro="" textlink="">
        <xdr:nvSpPr>
          <xdr:cNvPr id="22" name="テキスト ボックス 21">
            <a:extLst>
              <a:ext uri="{FF2B5EF4-FFF2-40B4-BE49-F238E27FC236}">
                <a16:creationId xmlns:a16="http://schemas.microsoft.com/office/drawing/2014/main" id="{6F3C219A-7797-EADD-A6F6-031F694A122D}"/>
              </a:ext>
            </a:extLst>
          </xdr:cNvPr>
          <xdr:cNvSpPr txBox="1"/>
        </xdr:nvSpPr>
        <xdr:spPr>
          <a:xfrm>
            <a:off x="15160529" y="2583068"/>
            <a:ext cx="565439" cy="556294"/>
          </a:xfrm>
          <a:prstGeom prst="rect">
            <a:avLst/>
          </a:prstGeom>
        </xdr:spPr>
        <xdr:txBody>
          <a:bodyPr vertOverflow="clip" horzOverflow="clip" wrap="square" rtlCol="0" anchor="t"/>
          <a:lstStyle/>
          <a:p>
            <a:r>
              <a:rPr kumimoji="1" lang="ja-JP" altLang="en-US" sz="900" kern="1200"/>
              <a:t>４号室</a:t>
            </a:r>
            <a:endParaRPr kumimoji="1" lang="en-US" altLang="ja-JP" sz="900" kern="1200"/>
          </a:p>
          <a:p>
            <a:r>
              <a:rPr kumimoji="1" lang="ja-JP" altLang="en-US" sz="900" kern="1200" baseline="0"/>
              <a:t>  </a:t>
            </a:r>
            <a:r>
              <a:rPr kumimoji="1" lang="en-US" altLang="ja-JP" sz="900" kern="1200"/>
              <a:t>80</a:t>
            </a:r>
            <a:r>
              <a:rPr kumimoji="1" lang="ja-JP" altLang="en-US" sz="900" kern="1200"/>
              <a:t>㎡</a:t>
            </a:r>
          </a:p>
        </xdr:txBody>
      </xdr:sp>
      <xdr:sp macro="" textlink="">
        <xdr:nvSpPr>
          <xdr:cNvPr id="23" name="テキスト ボックス 22">
            <a:extLst>
              <a:ext uri="{FF2B5EF4-FFF2-40B4-BE49-F238E27FC236}">
                <a16:creationId xmlns:a16="http://schemas.microsoft.com/office/drawing/2014/main" id="{D8C6EA9B-4D2E-2C77-7459-8251F04CB0ED}"/>
              </a:ext>
            </a:extLst>
          </xdr:cNvPr>
          <xdr:cNvSpPr txBox="1"/>
        </xdr:nvSpPr>
        <xdr:spPr>
          <a:xfrm>
            <a:off x="15794005" y="2579637"/>
            <a:ext cx="592882" cy="520847"/>
          </a:xfrm>
          <a:prstGeom prst="rect">
            <a:avLst/>
          </a:prstGeom>
        </xdr:spPr>
        <xdr:txBody>
          <a:bodyPr vertOverflow="clip" horzOverflow="clip" wrap="square" rtlCol="0" anchor="t"/>
          <a:lstStyle/>
          <a:p>
            <a:r>
              <a:rPr kumimoji="1" lang="ja-JP" altLang="en-US" sz="900" kern="1200"/>
              <a:t>５号室</a:t>
            </a:r>
            <a:endParaRPr kumimoji="1" lang="en-US" altLang="ja-JP" sz="900" kern="1200"/>
          </a:p>
          <a:p>
            <a:r>
              <a:rPr kumimoji="1" lang="ja-JP" altLang="en-US" sz="900" kern="1200" baseline="0"/>
              <a:t>  </a:t>
            </a:r>
            <a:r>
              <a:rPr kumimoji="1" lang="en-US" altLang="ja-JP" sz="900" kern="1200"/>
              <a:t>75</a:t>
            </a:r>
            <a:r>
              <a:rPr kumimoji="1" lang="ja-JP" altLang="en-US" sz="900" kern="1200"/>
              <a:t>㎡</a:t>
            </a:r>
          </a:p>
        </xdr:txBody>
      </xdr:sp>
      <xdr:sp macro="" textlink="">
        <xdr:nvSpPr>
          <xdr:cNvPr id="24" name="テキスト ボックス 23">
            <a:extLst>
              <a:ext uri="{FF2B5EF4-FFF2-40B4-BE49-F238E27FC236}">
                <a16:creationId xmlns:a16="http://schemas.microsoft.com/office/drawing/2014/main" id="{04D7D74A-DB4F-D01D-7BA2-CCD0AC39070E}"/>
              </a:ext>
            </a:extLst>
          </xdr:cNvPr>
          <xdr:cNvSpPr txBox="1"/>
        </xdr:nvSpPr>
        <xdr:spPr>
          <a:xfrm>
            <a:off x="16540682" y="2581353"/>
            <a:ext cx="565439" cy="528851"/>
          </a:xfrm>
          <a:prstGeom prst="rect">
            <a:avLst/>
          </a:prstGeom>
        </xdr:spPr>
        <xdr:txBody>
          <a:bodyPr vertOverflow="clip" horzOverflow="clip" wrap="square" rtlCol="0" anchor="t"/>
          <a:lstStyle/>
          <a:p>
            <a:r>
              <a:rPr kumimoji="1" lang="ja-JP" altLang="en-US" sz="900" kern="1200"/>
              <a:t>６号室</a:t>
            </a:r>
            <a:endParaRPr kumimoji="1" lang="en-US" altLang="ja-JP" sz="900" kern="1200"/>
          </a:p>
          <a:p>
            <a:r>
              <a:rPr kumimoji="1" lang="ja-JP" altLang="en-US" sz="900" kern="1200" baseline="0"/>
              <a:t>  </a:t>
            </a:r>
            <a:r>
              <a:rPr kumimoji="1" lang="en-US" altLang="ja-JP" sz="900" kern="1200"/>
              <a:t>95</a:t>
            </a:r>
            <a:r>
              <a:rPr kumimoji="1" lang="ja-JP" altLang="en-US" sz="900" kern="1200"/>
              <a:t>㎡</a:t>
            </a:r>
          </a:p>
        </xdr:txBody>
      </xdr:sp>
      <xdr:sp macro="" textlink="">
        <xdr:nvSpPr>
          <xdr:cNvPr id="25" name="テキスト ボックス 24">
            <a:extLst>
              <a:ext uri="{FF2B5EF4-FFF2-40B4-BE49-F238E27FC236}">
                <a16:creationId xmlns:a16="http://schemas.microsoft.com/office/drawing/2014/main" id="{5FD1AB41-D25E-3E5C-A7C1-7B1D349902FB}"/>
              </a:ext>
            </a:extLst>
          </xdr:cNvPr>
          <xdr:cNvSpPr txBox="1"/>
        </xdr:nvSpPr>
        <xdr:spPr>
          <a:xfrm>
            <a:off x="17172442" y="2587071"/>
            <a:ext cx="575159" cy="503694"/>
          </a:xfrm>
          <a:prstGeom prst="rect">
            <a:avLst/>
          </a:prstGeom>
        </xdr:spPr>
        <xdr:txBody>
          <a:bodyPr vertOverflow="clip" horzOverflow="clip" wrap="square" rtlCol="0" anchor="t"/>
          <a:lstStyle/>
          <a:p>
            <a:r>
              <a:rPr kumimoji="1" lang="ja-JP" altLang="en-US" sz="900" kern="1200"/>
              <a:t>７号室</a:t>
            </a:r>
            <a:endParaRPr kumimoji="1" lang="en-US" altLang="ja-JP" sz="900" kern="1200"/>
          </a:p>
          <a:p>
            <a:r>
              <a:rPr kumimoji="1" lang="ja-JP" altLang="en-US" sz="900" kern="1200" baseline="0"/>
              <a:t>  </a:t>
            </a:r>
            <a:r>
              <a:rPr kumimoji="1" lang="en-US" altLang="ja-JP" sz="900" kern="1200"/>
              <a:t>50</a:t>
            </a:r>
            <a:r>
              <a:rPr kumimoji="1" lang="ja-JP" altLang="en-US" sz="900" kern="1200"/>
              <a:t>㎡</a:t>
            </a:r>
          </a:p>
        </xdr:txBody>
      </xdr:sp>
      <xdr:sp macro="" textlink="">
        <xdr:nvSpPr>
          <xdr:cNvPr id="26" name="テキスト ボックス 25">
            <a:extLst>
              <a:ext uri="{FF2B5EF4-FFF2-40B4-BE49-F238E27FC236}">
                <a16:creationId xmlns:a16="http://schemas.microsoft.com/office/drawing/2014/main" id="{5B07683D-2DC2-5BEB-D5C1-D2F058B005C9}"/>
              </a:ext>
            </a:extLst>
          </xdr:cNvPr>
          <xdr:cNvSpPr txBox="1"/>
        </xdr:nvSpPr>
        <xdr:spPr>
          <a:xfrm>
            <a:off x="17769903" y="2575636"/>
            <a:ext cx="580301" cy="505409"/>
          </a:xfrm>
          <a:prstGeom prst="rect">
            <a:avLst/>
          </a:prstGeom>
        </xdr:spPr>
        <xdr:txBody>
          <a:bodyPr vertOverflow="clip" horzOverflow="clip" wrap="square" rtlCol="0" anchor="t"/>
          <a:lstStyle/>
          <a:p>
            <a:r>
              <a:rPr kumimoji="1" lang="ja-JP" altLang="en-US" sz="900" kern="1200"/>
              <a:t>８号室</a:t>
            </a:r>
            <a:endParaRPr kumimoji="1" lang="en-US" altLang="ja-JP" sz="900" kern="1200"/>
          </a:p>
          <a:p>
            <a:r>
              <a:rPr kumimoji="1" lang="ja-JP" altLang="en-US" sz="900" kern="1200" baseline="0"/>
              <a:t>  </a:t>
            </a:r>
            <a:r>
              <a:rPr kumimoji="1" lang="en-US" altLang="ja-JP" sz="900" kern="1200"/>
              <a:t>95</a:t>
            </a:r>
            <a:r>
              <a:rPr kumimoji="1" lang="ja-JP" altLang="en-US" sz="900" kern="1200"/>
              <a:t>㎡</a:t>
            </a:r>
          </a:p>
        </xdr:txBody>
      </xdr:sp>
      <xdr:sp macro="" textlink="">
        <xdr:nvSpPr>
          <xdr:cNvPr id="27" name="テキスト ボックス 26">
            <a:extLst>
              <a:ext uri="{FF2B5EF4-FFF2-40B4-BE49-F238E27FC236}">
                <a16:creationId xmlns:a16="http://schemas.microsoft.com/office/drawing/2014/main" id="{6D19B6B0-4D51-4C65-8669-68D53C5BF05B}"/>
              </a:ext>
            </a:extLst>
          </xdr:cNvPr>
          <xdr:cNvSpPr txBox="1"/>
        </xdr:nvSpPr>
        <xdr:spPr>
          <a:xfrm>
            <a:off x="17852230" y="2069656"/>
            <a:ext cx="575729" cy="505981"/>
          </a:xfrm>
          <a:prstGeom prst="rect">
            <a:avLst/>
          </a:prstGeom>
        </xdr:spPr>
        <xdr:txBody>
          <a:bodyPr vertOverflow="clip" horzOverflow="clip" wrap="square" rtlCol="0" anchor="t"/>
          <a:lstStyle/>
          <a:p>
            <a:r>
              <a:rPr kumimoji="1" lang="ja-JP" altLang="en-US" sz="900" kern="1200"/>
              <a:t>９号室</a:t>
            </a:r>
            <a:endParaRPr kumimoji="1" lang="en-US" altLang="ja-JP" sz="900" kern="1200"/>
          </a:p>
          <a:p>
            <a:r>
              <a:rPr kumimoji="1" lang="ja-JP" altLang="en-US" sz="900" kern="1200" baseline="0"/>
              <a:t>  </a:t>
            </a:r>
            <a:r>
              <a:rPr kumimoji="1" lang="en-US" altLang="ja-JP" sz="900" kern="1200"/>
              <a:t>60</a:t>
            </a:r>
            <a:r>
              <a:rPr kumimoji="1" lang="ja-JP" altLang="en-US" sz="900" kern="1200"/>
              <a:t>㎡</a:t>
            </a:r>
          </a:p>
        </xdr:txBody>
      </xdr:sp>
      <xdr:sp macro="" textlink="">
        <xdr:nvSpPr>
          <xdr:cNvPr id="28" name="テキスト ボックス 27">
            <a:extLst>
              <a:ext uri="{FF2B5EF4-FFF2-40B4-BE49-F238E27FC236}">
                <a16:creationId xmlns:a16="http://schemas.microsoft.com/office/drawing/2014/main" id="{13AF398C-7090-E23A-6A15-1DEB3CFB021E}"/>
              </a:ext>
            </a:extLst>
          </xdr:cNvPr>
          <xdr:cNvSpPr txBox="1"/>
        </xdr:nvSpPr>
        <xdr:spPr>
          <a:xfrm>
            <a:off x="17866524" y="1486494"/>
            <a:ext cx="580874" cy="544858"/>
          </a:xfrm>
          <a:prstGeom prst="rect">
            <a:avLst/>
          </a:prstGeom>
        </xdr:spPr>
        <xdr:txBody>
          <a:bodyPr vertOverflow="clip" horzOverflow="clip" wrap="square" rtlCol="0" anchor="t"/>
          <a:lstStyle/>
          <a:p>
            <a:r>
              <a:rPr kumimoji="1" lang="en-US" altLang="ja-JP" sz="900" kern="1200"/>
              <a:t>10</a:t>
            </a:r>
            <a:r>
              <a:rPr kumimoji="1" lang="ja-JP" altLang="en-US" sz="900" kern="1200"/>
              <a:t>号</a:t>
            </a:r>
            <a:r>
              <a:rPr kumimoji="1" lang="ja-JP" altLang="en-US" sz="800" kern="1200"/>
              <a:t>室</a:t>
            </a:r>
            <a:endParaRPr kumimoji="1" lang="en-US" altLang="ja-JP" sz="800" kern="1200"/>
          </a:p>
          <a:p>
            <a:r>
              <a:rPr kumimoji="1" lang="ja-JP" altLang="en-US" sz="900" kern="1200" baseline="0"/>
              <a:t>  </a:t>
            </a:r>
            <a:r>
              <a:rPr kumimoji="1" lang="en-US" altLang="ja-JP" sz="900" kern="1200"/>
              <a:t>85</a:t>
            </a:r>
            <a:r>
              <a:rPr kumimoji="1" lang="ja-JP" altLang="en-US" sz="900" kern="1200"/>
              <a:t>㎡</a:t>
            </a:r>
          </a:p>
        </xdr:txBody>
      </xdr:sp>
      <xdr:sp macro="" textlink="">
        <xdr:nvSpPr>
          <xdr:cNvPr id="29" name="テキスト ボックス 28">
            <a:extLst>
              <a:ext uri="{FF2B5EF4-FFF2-40B4-BE49-F238E27FC236}">
                <a16:creationId xmlns:a16="http://schemas.microsoft.com/office/drawing/2014/main" id="{8F286C23-5764-F432-74B3-08D03EBAD9F3}"/>
              </a:ext>
            </a:extLst>
          </xdr:cNvPr>
          <xdr:cNvSpPr txBox="1"/>
        </xdr:nvSpPr>
        <xdr:spPr>
          <a:xfrm>
            <a:off x="14278925" y="3373198"/>
            <a:ext cx="1213779" cy="533996"/>
          </a:xfrm>
          <a:prstGeom prst="rect">
            <a:avLst/>
          </a:prstGeom>
        </xdr:spPr>
        <xdr:txBody>
          <a:bodyPr vertOverflow="clip" horzOverflow="clip" wrap="square" rtlCol="0" anchor="t"/>
          <a:lstStyle/>
          <a:p>
            <a:r>
              <a:rPr kumimoji="1" lang="ja-JP" altLang="en-US" sz="900" kern="1200"/>
              <a:t>位置別土地効用比</a:t>
            </a:r>
            <a:endParaRPr kumimoji="1" lang="en-US" altLang="ja-JP" sz="900" kern="1200"/>
          </a:p>
          <a:p>
            <a:r>
              <a:rPr kumimoji="1" lang="ja-JP" altLang="en-US" sz="900" kern="1200" baseline="0"/>
              <a:t>  　　</a:t>
            </a:r>
            <a:r>
              <a:rPr kumimoji="1" lang="en-US" altLang="ja-JP" sz="900" kern="1200"/>
              <a:t>110</a:t>
            </a:r>
            <a:endParaRPr kumimoji="1" lang="ja-JP" altLang="en-US" sz="900" kern="1200"/>
          </a:p>
        </xdr:txBody>
      </xdr:sp>
      <xdr:sp macro="" textlink="">
        <xdr:nvSpPr>
          <xdr:cNvPr id="30" name="テキスト ボックス 29">
            <a:extLst>
              <a:ext uri="{FF2B5EF4-FFF2-40B4-BE49-F238E27FC236}">
                <a16:creationId xmlns:a16="http://schemas.microsoft.com/office/drawing/2014/main" id="{70480EAE-592A-2F67-05E2-8CD5D379ACDA}"/>
              </a:ext>
            </a:extLst>
          </xdr:cNvPr>
          <xdr:cNvSpPr txBox="1"/>
        </xdr:nvSpPr>
        <xdr:spPr>
          <a:xfrm>
            <a:off x="15609337" y="3381201"/>
            <a:ext cx="1164040" cy="506554"/>
          </a:xfrm>
          <a:prstGeom prst="rect">
            <a:avLst/>
          </a:prstGeom>
        </xdr:spPr>
        <xdr:txBody>
          <a:bodyPr vertOverflow="clip" horzOverflow="clip" wrap="square" rtlCol="0" anchor="t"/>
          <a:lstStyle/>
          <a:p>
            <a:r>
              <a:rPr kumimoji="1" lang="ja-JP" altLang="en-US" sz="900" kern="1200"/>
              <a:t>位置別土地効用比</a:t>
            </a:r>
            <a:endParaRPr kumimoji="1" lang="en-US" altLang="ja-JP" sz="900" kern="1200"/>
          </a:p>
          <a:p>
            <a:r>
              <a:rPr kumimoji="1" lang="ja-JP" altLang="en-US" sz="900" kern="1200" baseline="0"/>
              <a:t>  　　</a:t>
            </a:r>
            <a:r>
              <a:rPr kumimoji="1" lang="en-US" altLang="ja-JP" sz="900" kern="1200"/>
              <a:t>100</a:t>
            </a:r>
            <a:endParaRPr kumimoji="1" lang="ja-JP" altLang="en-US" sz="900" kern="1200"/>
          </a:p>
        </xdr:txBody>
      </xdr:sp>
      <xdr:sp macro="" textlink="">
        <xdr:nvSpPr>
          <xdr:cNvPr id="31" name="テキスト ボックス 30">
            <a:extLst>
              <a:ext uri="{FF2B5EF4-FFF2-40B4-BE49-F238E27FC236}">
                <a16:creationId xmlns:a16="http://schemas.microsoft.com/office/drawing/2014/main" id="{84A543D3-FABF-75A0-C774-88471307B2F2}"/>
              </a:ext>
            </a:extLst>
          </xdr:cNvPr>
          <xdr:cNvSpPr txBox="1"/>
        </xdr:nvSpPr>
        <xdr:spPr>
          <a:xfrm>
            <a:off x="16639590" y="3456098"/>
            <a:ext cx="1177898" cy="538570"/>
          </a:xfrm>
          <a:prstGeom prst="rect">
            <a:avLst/>
          </a:prstGeom>
        </xdr:spPr>
        <xdr:txBody>
          <a:bodyPr vertOverflow="clip" horzOverflow="clip" wrap="square" rtlCol="0" anchor="t"/>
          <a:lstStyle/>
          <a:p>
            <a:r>
              <a:rPr kumimoji="1" lang="ja-JP" altLang="en-US" sz="900" kern="1200"/>
              <a:t>位置別土地効用比</a:t>
            </a:r>
            <a:endParaRPr kumimoji="1" lang="en-US" altLang="ja-JP" sz="900" kern="1200"/>
          </a:p>
          <a:p>
            <a:r>
              <a:rPr kumimoji="1" lang="ja-JP" altLang="en-US" sz="900" kern="1200" baseline="0"/>
              <a:t>  　　  </a:t>
            </a:r>
            <a:r>
              <a:rPr kumimoji="1" lang="en-US" altLang="ja-JP" sz="900" kern="1200"/>
              <a:t>90</a:t>
            </a:r>
            <a:endParaRPr kumimoji="1" lang="ja-JP" altLang="en-US" sz="900" kern="1200"/>
          </a:p>
        </xdr:txBody>
      </xdr:sp>
      <xdr:sp macro="" textlink="">
        <xdr:nvSpPr>
          <xdr:cNvPr id="32" name="テキスト ボックス 31">
            <a:extLst>
              <a:ext uri="{FF2B5EF4-FFF2-40B4-BE49-F238E27FC236}">
                <a16:creationId xmlns:a16="http://schemas.microsoft.com/office/drawing/2014/main" id="{39B62E6B-0482-043B-3D8C-B347A947CA1B}"/>
              </a:ext>
            </a:extLst>
          </xdr:cNvPr>
          <xdr:cNvSpPr txBox="1"/>
        </xdr:nvSpPr>
        <xdr:spPr>
          <a:xfrm>
            <a:off x="17684142" y="3374913"/>
            <a:ext cx="1152031" cy="532281"/>
          </a:xfrm>
          <a:prstGeom prst="rect">
            <a:avLst/>
          </a:prstGeom>
        </xdr:spPr>
        <xdr:txBody>
          <a:bodyPr vertOverflow="clip" horzOverflow="clip" wrap="square" rtlCol="0" anchor="t"/>
          <a:lstStyle/>
          <a:p>
            <a:r>
              <a:rPr kumimoji="1" lang="ja-JP" altLang="en-US" sz="900" kern="1200"/>
              <a:t>位置別土地効用比</a:t>
            </a:r>
            <a:endParaRPr kumimoji="1" lang="en-US" altLang="ja-JP" sz="900" kern="1200"/>
          </a:p>
          <a:p>
            <a:r>
              <a:rPr kumimoji="1" lang="ja-JP" altLang="en-US" sz="900" kern="1200" baseline="0"/>
              <a:t>  　　</a:t>
            </a:r>
            <a:r>
              <a:rPr kumimoji="1" lang="en-US" altLang="ja-JP" sz="900" kern="1200"/>
              <a:t>110</a:t>
            </a:r>
            <a:endParaRPr kumimoji="1" lang="ja-JP" altLang="en-US" sz="900" kern="1200"/>
          </a:p>
        </xdr:txBody>
      </xdr:sp>
      <xdr:sp macro="" textlink="">
        <xdr:nvSpPr>
          <xdr:cNvPr id="33" name="テキスト ボックス 32">
            <a:extLst>
              <a:ext uri="{FF2B5EF4-FFF2-40B4-BE49-F238E27FC236}">
                <a16:creationId xmlns:a16="http://schemas.microsoft.com/office/drawing/2014/main" id="{7002AC60-32B1-8A4E-1FA8-8C0101CE2F33}"/>
              </a:ext>
            </a:extLst>
          </xdr:cNvPr>
          <xdr:cNvSpPr txBox="1"/>
        </xdr:nvSpPr>
        <xdr:spPr>
          <a:xfrm>
            <a:off x="18633212" y="1393874"/>
            <a:ext cx="844441" cy="692364"/>
          </a:xfrm>
          <a:prstGeom prst="rect">
            <a:avLst/>
          </a:prstGeom>
        </xdr:spPr>
        <xdr:txBody>
          <a:bodyPr vertOverflow="clip" horzOverflow="clip" wrap="square" rtlCol="0" anchor="t"/>
          <a:lstStyle/>
          <a:p>
            <a:r>
              <a:rPr kumimoji="1" lang="ja-JP" altLang="en-US" sz="900" kern="1200"/>
              <a:t>位置別土地</a:t>
            </a:r>
            <a:endParaRPr kumimoji="1" lang="en-US" altLang="ja-JP" sz="900" kern="1200"/>
          </a:p>
          <a:p>
            <a:r>
              <a:rPr kumimoji="1" lang="ja-JP" altLang="en-US" sz="900" kern="1200"/>
              <a:t>　効用比</a:t>
            </a:r>
            <a:endParaRPr kumimoji="1" lang="en-US" altLang="ja-JP" sz="900" kern="1200"/>
          </a:p>
          <a:p>
            <a:r>
              <a:rPr kumimoji="1" lang="ja-JP" altLang="en-US" sz="900" kern="1200" baseline="0"/>
              <a:t>  　</a:t>
            </a:r>
            <a:r>
              <a:rPr kumimoji="1" lang="en-US" altLang="ja-JP" sz="900" kern="1200"/>
              <a:t>100</a:t>
            </a:r>
            <a:endParaRPr kumimoji="1" lang="ja-JP" altLang="en-US" sz="900" kern="1200"/>
          </a:p>
        </xdr:txBody>
      </xdr:sp>
      <xdr:sp macro="" textlink="">
        <xdr:nvSpPr>
          <xdr:cNvPr id="34" name="テキスト ボックス 33">
            <a:extLst>
              <a:ext uri="{FF2B5EF4-FFF2-40B4-BE49-F238E27FC236}">
                <a16:creationId xmlns:a16="http://schemas.microsoft.com/office/drawing/2014/main" id="{F177CA0A-89DE-1C97-15D8-7BC817ACA318}"/>
              </a:ext>
            </a:extLst>
          </xdr:cNvPr>
          <xdr:cNvSpPr txBox="1"/>
        </xdr:nvSpPr>
        <xdr:spPr>
          <a:xfrm>
            <a:off x="18637215" y="2102245"/>
            <a:ext cx="850157" cy="688362"/>
          </a:xfrm>
          <a:prstGeom prst="rect">
            <a:avLst/>
          </a:prstGeom>
        </xdr:spPr>
        <xdr:txBody>
          <a:bodyPr vertOverflow="clip" horzOverflow="clip" wrap="square" rtlCol="0" anchor="t"/>
          <a:lstStyle/>
          <a:p>
            <a:r>
              <a:rPr kumimoji="1" lang="ja-JP" altLang="en-US" sz="900" kern="1200"/>
              <a:t>位置別土地</a:t>
            </a:r>
            <a:endParaRPr kumimoji="1" lang="en-US" altLang="ja-JP" sz="900" kern="1200"/>
          </a:p>
          <a:p>
            <a:r>
              <a:rPr kumimoji="1" lang="ja-JP" altLang="en-US" sz="900" kern="1200"/>
              <a:t>　効用比</a:t>
            </a:r>
            <a:endParaRPr kumimoji="1" lang="en-US" altLang="ja-JP" sz="900" kern="1200"/>
          </a:p>
          <a:p>
            <a:r>
              <a:rPr kumimoji="1" lang="ja-JP" altLang="en-US" sz="900" kern="1200" baseline="0"/>
              <a:t>  　 </a:t>
            </a:r>
            <a:r>
              <a:rPr kumimoji="1" lang="en-US" altLang="ja-JP" sz="900" kern="1200"/>
              <a:t>90</a:t>
            </a:r>
            <a:endParaRPr kumimoji="1" lang="ja-JP" altLang="en-US" sz="900" kern="1200"/>
          </a:p>
        </xdr:txBody>
      </xdr:sp>
      <xdr:sp macro="" textlink="">
        <xdr:nvSpPr>
          <xdr:cNvPr id="35" name="テキスト ボックス 34">
            <a:extLst>
              <a:ext uri="{FF2B5EF4-FFF2-40B4-BE49-F238E27FC236}">
                <a16:creationId xmlns:a16="http://schemas.microsoft.com/office/drawing/2014/main" id="{DDEA14FB-ABA4-4820-5559-8459258EE4BD}"/>
              </a:ext>
            </a:extLst>
          </xdr:cNvPr>
          <xdr:cNvSpPr txBox="1"/>
        </xdr:nvSpPr>
        <xdr:spPr>
          <a:xfrm>
            <a:off x="13286403" y="1373863"/>
            <a:ext cx="844445" cy="688362"/>
          </a:xfrm>
          <a:prstGeom prst="rect">
            <a:avLst/>
          </a:prstGeom>
        </xdr:spPr>
        <xdr:txBody>
          <a:bodyPr vertOverflow="clip" horzOverflow="clip" wrap="square" rtlCol="0" anchor="t"/>
          <a:lstStyle/>
          <a:p>
            <a:r>
              <a:rPr kumimoji="1" lang="ja-JP" altLang="en-US" sz="900" kern="1200"/>
              <a:t>位置別土地</a:t>
            </a:r>
            <a:endParaRPr kumimoji="1" lang="en-US" altLang="ja-JP" sz="900" kern="1200"/>
          </a:p>
          <a:p>
            <a:r>
              <a:rPr kumimoji="1" lang="ja-JP" altLang="en-US" sz="900" kern="1200"/>
              <a:t>　効用比</a:t>
            </a:r>
            <a:endParaRPr kumimoji="1" lang="en-US" altLang="ja-JP" sz="900" kern="1200"/>
          </a:p>
          <a:p>
            <a:r>
              <a:rPr kumimoji="1" lang="ja-JP" altLang="en-US" sz="900" kern="1200" baseline="0"/>
              <a:t>  　</a:t>
            </a:r>
            <a:r>
              <a:rPr kumimoji="1" lang="en-US" altLang="ja-JP" sz="900" kern="1200"/>
              <a:t>100</a:t>
            </a:r>
            <a:endParaRPr kumimoji="1" lang="ja-JP" altLang="en-US" sz="900" kern="1200"/>
          </a:p>
        </xdr:txBody>
      </xdr:sp>
      <xdr:sp macro="" textlink="">
        <xdr:nvSpPr>
          <xdr:cNvPr id="36" name="テキスト ボックス 35">
            <a:extLst>
              <a:ext uri="{FF2B5EF4-FFF2-40B4-BE49-F238E27FC236}">
                <a16:creationId xmlns:a16="http://schemas.microsoft.com/office/drawing/2014/main" id="{847A7AD5-84EB-F64B-1F81-13CA347CE57D}"/>
              </a:ext>
            </a:extLst>
          </xdr:cNvPr>
          <xdr:cNvSpPr txBox="1"/>
        </xdr:nvSpPr>
        <xdr:spPr>
          <a:xfrm>
            <a:off x="13315561" y="2066226"/>
            <a:ext cx="847304" cy="692364"/>
          </a:xfrm>
          <a:prstGeom prst="rect">
            <a:avLst/>
          </a:prstGeom>
        </xdr:spPr>
        <xdr:txBody>
          <a:bodyPr vertOverflow="clip" horzOverflow="clip" wrap="square" rtlCol="0" anchor="t"/>
          <a:lstStyle/>
          <a:p>
            <a:r>
              <a:rPr kumimoji="1" lang="ja-JP" altLang="en-US" sz="900" kern="1200"/>
              <a:t>位置別土地</a:t>
            </a:r>
            <a:endParaRPr kumimoji="1" lang="en-US" altLang="ja-JP" sz="900" kern="1200"/>
          </a:p>
          <a:p>
            <a:r>
              <a:rPr kumimoji="1" lang="ja-JP" altLang="en-US" sz="900" kern="1200"/>
              <a:t>　効用比</a:t>
            </a:r>
            <a:endParaRPr kumimoji="1" lang="en-US" altLang="ja-JP" sz="900" kern="1200"/>
          </a:p>
          <a:p>
            <a:r>
              <a:rPr kumimoji="1" lang="ja-JP" altLang="en-US" sz="900" kern="1200" baseline="0"/>
              <a:t>  　 </a:t>
            </a:r>
            <a:r>
              <a:rPr kumimoji="1" lang="en-US" altLang="ja-JP" sz="900" kern="1200"/>
              <a:t>95</a:t>
            </a:r>
            <a:endParaRPr kumimoji="1" lang="ja-JP" altLang="en-US" sz="900" kern="1200"/>
          </a:p>
        </xdr:txBody>
      </xdr:sp>
    </xdr:grpSp>
    <xdr:clientData/>
  </xdr:twoCellAnchor>
</xdr:wsDr>
</file>

<file path=xl/drawings/drawing4.xml><?xml version="1.0" encoding="utf-8"?>
<xdr:wsDr xmlns:xdr="http://schemas.openxmlformats.org/drawingml/2006/spreadsheetDrawing" xmlns:a="http://schemas.openxmlformats.org/drawingml/2006/main">
  <xdr:twoCellAnchor>
    <xdr:from>
      <xdr:col>0</xdr:col>
      <xdr:colOff>123825</xdr:colOff>
      <xdr:row>7</xdr:row>
      <xdr:rowOff>123825</xdr:rowOff>
    </xdr:from>
    <xdr:to>
      <xdr:col>28</xdr:col>
      <xdr:colOff>28575</xdr:colOff>
      <xdr:row>21</xdr:row>
      <xdr:rowOff>47625</xdr:rowOff>
    </xdr:to>
    <xdr:sp macro="" textlink="">
      <xdr:nvSpPr>
        <xdr:cNvPr id="2" name="正方形/長方形 1">
          <a:extLst>
            <a:ext uri="{FF2B5EF4-FFF2-40B4-BE49-F238E27FC236}">
              <a16:creationId xmlns:a16="http://schemas.microsoft.com/office/drawing/2014/main" id="{49A480E3-01F7-4935-8E4E-54D2A0BCC47E}"/>
            </a:ext>
          </a:extLst>
        </xdr:cNvPr>
        <xdr:cNvSpPr/>
      </xdr:nvSpPr>
      <xdr:spPr>
        <a:xfrm>
          <a:off x="123825" y="1524000"/>
          <a:ext cx="5772150" cy="2724150"/>
        </a:xfrm>
        <a:prstGeom prst="rect">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rtlCol="0" anchor="ctr"/>
        <a:lstStyle/>
        <a:p>
          <a:pPr algn="l"/>
          <a:endParaRPr kumimoji="1" lang="ja-JP" altLang="en-US" sz="1100" kern="1200"/>
        </a:p>
      </xdr:txBody>
    </xdr:sp>
    <xdr:clientData/>
  </xdr:twoCellAnchor>
</xdr:wsDr>
</file>

<file path=xl/drawings/drawing5.xml><?xml version="1.0" encoding="utf-8"?>
<xdr:wsDr xmlns:xdr="http://schemas.openxmlformats.org/drawingml/2006/spreadsheetDrawing" xmlns:a="http://schemas.openxmlformats.org/drawingml/2006/main">
  <xdr:twoCellAnchor>
    <xdr:from>
      <xdr:col>0</xdr:col>
      <xdr:colOff>95249</xdr:colOff>
      <xdr:row>8</xdr:row>
      <xdr:rowOff>104775</xdr:rowOff>
    </xdr:from>
    <xdr:to>
      <xdr:col>29</xdr:col>
      <xdr:colOff>200024</xdr:colOff>
      <xdr:row>20</xdr:row>
      <xdr:rowOff>104775</xdr:rowOff>
    </xdr:to>
    <xdr:sp macro="" textlink="">
      <xdr:nvSpPr>
        <xdr:cNvPr id="2" name="正方形/長方形 1">
          <a:extLst>
            <a:ext uri="{FF2B5EF4-FFF2-40B4-BE49-F238E27FC236}">
              <a16:creationId xmlns:a16="http://schemas.microsoft.com/office/drawing/2014/main" id="{112EA932-C395-6576-1C49-449AF59064E3}"/>
            </a:ext>
          </a:extLst>
        </xdr:cNvPr>
        <xdr:cNvSpPr/>
      </xdr:nvSpPr>
      <xdr:spPr>
        <a:xfrm>
          <a:off x="95249" y="1704975"/>
          <a:ext cx="6181725" cy="2400300"/>
        </a:xfrm>
        <a:prstGeom prst="rect">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rtlCol="0" anchor="ctr"/>
        <a:lstStyle/>
        <a:p>
          <a:pPr algn="l"/>
          <a:endParaRPr kumimoji="1" lang="ja-JP" altLang="en-US" sz="1100" kern="1200"/>
        </a:p>
      </xdr:txBody>
    </xdr:sp>
    <xdr:clientData/>
  </xdr:twoCellAnchor>
  <xdr:twoCellAnchor>
    <xdr:from>
      <xdr:col>0</xdr:col>
      <xdr:colOff>104774</xdr:colOff>
      <xdr:row>21</xdr:row>
      <xdr:rowOff>95250</xdr:rowOff>
    </xdr:from>
    <xdr:to>
      <xdr:col>29</xdr:col>
      <xdr:colOff>209549</xdr:colOff>
      <xdr:row>39</xdr:row>
      <xdr:rowOff>66676</xdr:rowOff>
    </xdr:to>
    <xdr:sp macro="" textlink="">
      <xdr:nvSpPr>
        <xdr:cNvPr id="3" name="正方形/長方形 2">
          <a:extLst>
            <a:ext uri="{FF2B5EF4-FFF2-40B4-BE49-F238E27FC236}">
              <a16:creationId xmlns:a16="http://schemas.microsoft.com/office/drawing/2014/main" id="{9FEC3BE8-218B-89CF-C597-ACEE43F6D3AD}"/>
            </a:ext>
          </a:extLst>
        </xdr:cNvPr>
        <xdr:cNvSpPr/>
      </xdr:nvSpPr>
      <xdr:spPr>
        <a:xfrm>
          <a:off x="104774" y="4295775"/>
          <a:ext cx="6181725" cy="3571876"/>
        </a:xfrm>
        <a:prstGeom prst="rect">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rtlCol="0" anchor="ctr"/>
        <a:lstStyle/>
        <a:p>
          <a:pPr algn="l"/>
          <a:endParaRPr kumimoji="1" lang="ja-JP" altLang="en-US" sz="1100" kern="1200"/>
        </a:p>
      </xdr:txBody>
    </xdr:sp>
    <xdr:clientData/>
  </xdr:twoCellAnchor>
  <xdr:twoCellAnchor>
    <xdr:from>
      <xdr:col>39</xdr:col>
      <xdr:colOff>0</xdr:colOff>
      <xdr:row>23</xdr:row>
      <xdr:rowOff>200024</xdr:rowOff>
    </xdr:from>
    <xdr:to>
      <xdr:col>40</xdr:col>
      <xdr:colOff>38100</xdr:colOff>
      <xdr:row>31</xdr:row>
      <xdr:rowOff>114299</xdr:rowOff>
    </xdr:to>
    <xdr:sp macro="" textlink="">
      <xdr:nvSpPr>
        <xdr:cNvPr id="4" name="テキスト ボックス 3">
          <a:extLst>
            <a:ext uri="{FF2B5EF4-FFF2-40B4-BE49-F238E27FC236}">
              <a16:creationId xmlns:a16="http://schemas.microsoft.com/office/drawing/2014/main" id="{8D9A29E8-1883-B4E6-692D-29CAA5BC73FB}"/>
            </a:ext>
          </a:extLst>
        </xdr:cNvPr>
        <xdr:cNvSpPr txBox="1"/>
      </xdr:nvSpPr>
      <xdr:spPr>
        <a:xfrm>
          <a:off x="8172450" y="4800599"/>
          <a:ext cx="247650" cy="1514475"/>
        </a:xfrm>
        <a:prstGeom prst="rect">
          <a:avLst/>
        </a:prstGeom>
      </xdr:spPr>
      <xdr:txBody>
        <a:bodyPr vertOverflow="clip" horzOverflow="clip" wrap="square" rtlCol="0" anchor="t"/>
        <a:lstStyle/>
        <a:p>
          <a:pPr>
            <a:lnSpc>
              <a:spcPts val="1100"/>
            </a:lnSpc>
          </a:pPr>
          <a:r>
            <a:rPr kumimoji="1" lang="ja-JP" altLang="en-US" sz="1000" kern="1200"/>
            <a:t>▲権利変換計画認可</a:t>
          </a:r>
        </a:p>
      </xdr:txBody>
    </xdr:sp>
    <xdr:clientData/>
  </xdr:twoCellAnchor>
  <xdr:twoCellAnchor>
    <xdr:from>
      <xdr:col>35</xdr:col>
      <xdr:colOff>165752</xdr:colOff>
      <xdr:row>24</xdr:row>
      <xdr:rowOff>1246</xdr:rowOff>
    </xdr:from>
    <xdr:to>
      <xdr:col>36</xdr:col>
      <xdr:colOff>184802</xdr:colOff>
      <xdr:row>30</xdr:row>
      <xdr:rowOff>96496</xdr:rowOff>
    </xdr:to>
    <xdr:sp macro="" textlink="">
      <xdr:nvSpPr>
        <xdr:cNvPr id="5" name="テキスト ボックス 4">
          <a:extLst>
            <a:ext uri="{FF2B5EF4-FFF2-40B4-BE49-F238E27FC236}">
              <a16:creationId xmlns:a16="http://schemas.microsoft.com/office/drawing/2014/main" id="{281861F3-B4C5-74B8-B9CD-DDB1E90EC2A4}"/>
            </a:ext>
          </a:extLst>
        </xdr:cNvPr>
        <xdr:cNvSpPr txBox="1"/>
      </xdr:nvSpPr>
      <xdr:spPr>
        <a:xfrm>
          <a:off x="7487539" y="4808255"/>
          <a:ext cx="228244" cy="1297003"/>
        </a:xfrm>
        <a:prstGeom prst="rect">
          <a:avLst/>
        </a:prstGeom>
      </xdr:spPr>
      <xdr:txBody>
        <a:bodyPr vertOverflow="clip" horzOverflow="clip" wrap="square" rtlCol="0" anchor="t"/>
        <a:lstStyle/>
        <a:p>
          <a:pPr>
            <a:lnSpc>
              <a:spcPts val="1100"/>
            </a:lnSpc>
          </a:pPr>
          <a:r>
            <a:rPr kumimoji="1" lang="ja-JP" altLang="en-US" sz="1000" kern="1200"/>
            <a:t>▲組合設立認可</a:t>
          </a:r>
        </a:p>
      </xdr:txBody>
    </xdr:sp>
    <xdr:clientData/>
  </xdr:twoCellAnchor>
  <xdr:twoCellAnchor>
    <xdr:from>
      <xdr:col>39</xdr:col>
      <xdr:colOff>153024</xdr:colOff>
      <xdr:row>23</xdr:row>
      <xdr:rowOff>188702</xdr:rowOff>
    </xdr:from>
    <xdr:to>
      <xdr:col>40</xdr:col>
      <xdr:colOff>172074</xdr:colOff>
      <xdr:row>30</xdr:row>
      <xdr:rowOff>92045</xdr:rowOff>
    </xdr:to>
    <xdr:sp macro="" textlink="">
      <xdr:nvSpPr>
        <xdr:cNvPr id="6" name="テキスト ボックス 5">
          <a:extLst>
            <a:ext uri="{FF2B5EF4-FFF2-40B4-BE49-F238E27FC236}">
              <a16:creationId xmlns:a16="http://schemas.microsoft.com/office/drawing/2014/main" id="{80D8AFCC-80B1-4FFB-12A1-FC7F7D23E1E2}"/>
            </a:ext>
          </a:extLst>
        </xdr:cNvPr>
        <xdr:cNvSpPr txBox="1"/>
      </xdr:nvSpPr>
      <xdr:spPr>
        <a:xfrm>
          <a:off x="8213331" y="4735542"/>
          <a:ext cx="225724" cy="1287163"/>
        </a:xfrm>
        <a:prstGeom prst="rect">
          <a:avLst/>
        </a:prstGeom>
      </xdr:spPr>
      <xdr:txBody>
        <a:bodyPr vertOverflow="clip" horzOverflow="clip" wrap="square" rtlCol="0" anchor="t"/>
        <a:lstStyle/>
        <a:p>
          <a:pPr>
            <a:lnSpc>
              <a:spcPts val="1100"/>
            </a:lnSpc>
          </a:pPr>
          <a:r>
            <a:rPr kumimoji="1" lang="ja-JP" altLang="en-US" sz="1000" kern="1200"/>
            <a:t>▲権利変換期日</a:t>
          </a:r>
          <a:endParaRPr kumimoji="1" lang="en-US" altLang="ja-JP" sz="1000" kern="1200"/>
        </a:p>
      </xdr:txBody>
    </xdr:sp>
    <xdr:clientData/>
  </xdr:twoCellAnchor>
  <xdr:twoCellAnchor>
    <xdr:from>
      <xdr:col>42</xdr:col>
      <xdr:colOff>9525</xdr:colOff>
      <xdr:row>24</xdr:row>
      <xdr:rowOff>0</xdr:rowOff>
    </xdr:from>
    <xdr:to>
      <xdr:col>43</xdr:col>
      <xdr:colOff>28575</xdr:colOff>
      <xdr:row>30</xdr:row>
      <xdr:rowOff>95250</xdr:rowOff>
    </xdr:to>
    <xdr:sp macro="" textlink="">
      <xdr:nvSpPr>
        <xdr:cNvPr id="7" name="テキスト ボックス 6">
          <a:extLst>
            <a:ext uri="{FF2B5EF4-FFF2-40B4-BE49-F238E27FC236}">
              <a16:creationId xmlns:a16="http://schemas.microsoft.com/office/drawing/2014/main" id="{A1E3B8B4-4DE7-EBB1-EE1D-CE0998A40940}"/>
            </a:ext>
          </a:extLst>
        </xdr:cNvPr>
        <xdr:cNvSpPr txBox="1"/>
      </xdr:nvSpPr>
      <xdr:spPr>
        <a:xfrm>
          <a:off x="8810625" y="4800600"/>
          <a:ext cx="228600" cy="1295400"/>
        </a:xfrm>
        <a:prstGeom prst="rect">
          <a:avLst/>
        </a:prstGeom>
      </xdr:spPr>
      <xdr:txBody>
        <a:bodyPr vertOverflow="clip" horzOverflow="clip" wrap="square" rtlCol="0" anchor="t"/>
        <a:lstStyle/>
        <a:p>
          <a:pPr>
            <a:lnSpc>
              <a:spcPts val="1100"/>
            </a:lnSpc>
          </a:pPr>
          <a:r>
            <a:rPr kumimoji="1" lang="ja-JP" altLang="en-US" sz="1000" kern="1200"/>
            <a:t>▲土地明渡し期限</a:t>
          </a:r>
          <a:endParaRPr kumimoji="1" lang="en-US" altLang="ja-JP" sz="1000" kern="1200"/>
        </a:p>
      </xdr:txBody>
    </xdr:sp>
    <xdr:clientData/>
  </xdr:twoCellAnchor>
  <xdr:twoCellAnchor>
    <xdr:from>
      <xdr:col>46</xdr:col>
      <xdr:colOff>76200</xdr:colOff>
      <xdr:row>24</xdr:row>
      <xdr:rowOff>0</xdr:rowOff>
    </xdr:from>
    <xdr:to>
      <xdr:col>47</xdr:col>
      <xdr:colOff>95250</xdr:colOff>
      <xdr:row>30</xdr:row>
      <xdr:rowOff>95250</xdr:rowOff>
    </xdr:to>
    <xdr:sp macro="" textlink="">
      <xdr:nvSpPr>
        <xdr:cNvPr id="8" name="テキスト ボックス 7">
          <a:extLst>
            <a:ext uri="{FF2B5EF4-FFF2-40B4-BE49-F238E27FC236}">
              <a16:creationId xmlns:a16="http://schemas.microsoft.com/office/drawing/2014/main" id="{5E58A30E-0A68-F9A1-7777-43FFB1AEC41E}"/>
            </a:ext>
          </a:extLst>
        </xdr:cNvPr>
        <xdr:cNvSpPr txBox="1"/>
      </xdr:nvSpPr>
      <xdr:spPr>
        <a:xfrm>
          <a:off x="9715500" y="4800600"/>
          <a:ext cx="228600" cy="1295400"/>
        </a:xfrm>
        <a:prstGeom prst="rect">
          <a:avLst/>
        </a:prstGeom>
      </xdr:spPr>
      <xdr:txBody>
        <a:bodyPr vertOverflow="clip" horzOverflow="clip" wrap="square" rtlCol="0" anchor="t"/>
        <a:lstStyle/>
        <a:p>
          <a:pPr>
            <a:lnSpc>
              <a:spcPts val="1100"/>
            </a:lnSpc>
          </a:pPr>
          <a:r>
            <a:rPr kumimoji="1" lang="ja-JP" altLang="en-US" sz="1000" kern="1200"/>
            <a:t>▲着　　</a:t>
          </a:r>
          <a:endParaRPr kumimoji="1" lang="en-US" altLang="ja-JP" sz="1000" kern="1200"/>
        </a:p>
        <a:p>
          <a:pPr>
            <a:lnSpc>
              <a:spcPts val="1100"/>
            </a:lnSpc>
          </a:pPr>
          <a:r>
            <a:rPr kumimoji="1" lang="ja-JP" altLang="en-US" sz="1000" kern="1200"/>
            <a:t>　　</a:t>
          </a:r>
          <a:endParaRPr kumimoji="1" lang="en-US" altLang="ja-JP" sz="1000" kern="1200"/>
        </a:p>
        <a:p>
          <a:pPr>
            <a:lnSpc>
              <a:spcPts val="1100"/>
            </a:lnSpc>
          </a:pPr>
          <a:r>
            <a:rPr kumimoji="1" lang="ja-JP" altLang="en-US" sz="900" kern="1200"/>
            <a:t>　工</a:t>
          </a:r>
          <a:endParaRPr kumimoji="1" lang="en-US" altLang="ja-JP" sz="900" kern="1200"/>
        </a:p>
      </xdr:txBody>
    </xdr:sp>
    <xdr:clientData/>
  </xdr:twoCellAnchor>
  <xdr:twoCellAnchor>
    <xdr:from>
      <xdr:col>55</xdr:col>
      <xdr:colOff>104775</xdr:colOff>
      <xdr:row>24</xdr:row>
      <xdr:rowOff>0</xdr:rowOff>
    </xdr:from>
    <xdr:to>
      <xdr:col>56</xdr:col>
      <xdr:colOff>123825</xdr:colOff>
      <xdr:row>30</xdr:row>
      <xdr:rowOff>95250</xdr:rowOff>
    </xdr:to>
    <xdr:sp macro="" textlink="">
      <xdr:nvSpPr>
        <xdr:cNvPr id="9" name="テキスト ボックス 8">
          <a:extLst>
            <a:ext uri="{FF2B5EF4-FFF2-40B4-BE49-F238E27FC236}">
              <a16:creationId xmlns:a16="http://schemas.microsoft.com/office/drawing/2014/main" id="{1F99651E-BB55-1584-997A-4C244B2738F8}"/>
            </a:ext>
          </a:extLst>
        </xdr:cNvPr>
        <xdr:cNvSpPr txBox="1"/>
      </xdr:nvSpPr>
      <xdr:spPr>
        <a:xfrm>
          <a:off x="11630025" y="4800600"/>
          <a:ext cx="228600" cy="1295400"/>
        </a:xfrm>
        <a:prstGeom prst="rect">
          <a:avLst/>
        </a:prstGeom>
      </xdr:spPr>
      <xdr:txBody>
        <a:bodyPr vertOverflow="clip" horzOverflow="clip" wrap="square" rtlCol="0" anchor="t"/>
        <a:lstStyle/>
        <a:p>
          <a:pPr>
            <a:lnSpc>
              <a:spcPts val="1100"/>
            </a:lnSpc>
          </a:pPr>
          <a:r>
            <a:rPr kumimoji="1" lang="ja-JP" altLang="en-US" sz="1000" kern="1200"/>
            <a:t>▲竣　　　</a:t>
          </a:r>
          <a:endParaRPr kumimoji="1" lang="en-US" altLang="ja-JP" sz="1000" kern="1200"/>
        </a:p>
        <a:p>
          <a:pPr>
            <a:lnSpc>
              <a:spcPts val="1100"/>
            </a:lnSpc>
          </a:pPr>
          <a:r>
            <a:rPr kumimoji="1" lang="ja-JP" altLang="en-US" sz="1000" kern="1200"/>
            <a:t>　</a:t>
          </a:r>
          <a:endParaRPr kumimoji="1" lang="en-US" altLang="ja-JP" sz="1000" kern="1200"/>
        </a:p>
        <a:p>
          <a:pPr>
            <a:lnSpc>
              <a:spcPts val="1100"/>
            </a:lnSpc>
          </a:pPr>
          <a:r>
            <a:rPr kumimoji="1" lang="ja-JP" altLang="en-US" sz="1000" kern="1200"/>
            <a:t>　　　</a:t>
          </a:r>
          <a:endParaRPr kumimoji="1" lang="en-US" altLang="ja-JP" sz="1000" kern="1200"/>
        </a:p>
        <a:p>
          <a:pPr>
            <a:lnSpc>
              <a:spcPts val="1100"/>
            </a:lnSpc>
          </a:pPr>
          <a:r>
            <a:rPr kumimoji="1" lang="ja-JP" altLang="en-US" sz="1000" kern="1200"/>
            <a:t>工</a:t>
          </a:r>
          <a:endParaRPr kumimoji="1" lang="en-US" altLang="ja-JP" sz="1000" kern="1200"/>
        </a:p>
      </xdr:txBody>
    </xdr:sp>
    <xdr:clientData/>
  </xdr:twoCellAnchor>
  <xdr:twoCellAnchor>
    <xdr:from>
      <xdr:col>58</xdr:col>
      <xdr:colOff>57150</xdr:colOff>
      <xdr:row>23</xdr:row>
      <xdr:rowOff>190500</xdr:rowOff>
    </xdr:from>
    <xdr:to>
      <xdr:col>59</xdr:col>
      <xdr:colOff>76200</xdr:colOff>
      <xdr:row>30</xdr:row>
      <xdr:rowOff>85725</xdr:rowOff>
    </xdr:to>
    <xdr:sp macro="" textlink="">
      <xdr:nvSpPr>
        <xdr:cNvPr id="10" name="テキスト ボックス 9">
          <a:extLst>
            <a:ext uri="{FF2B5EF4-FFF2-40B4-BE49-F238E27FC236}">
              <a16:creationId xmlns:a16="http://schemas.microsoft.com/office/drawing/2014/main" id="{53263E5F-FC31-3E6C-7339-470E959957AA}"/>
            </a:ext>
          </a:extLst>
        </xdr:cNvPr>
        <xdr:cNvSpPr txBox="1"/>
      </xdr:nvSpPr>
      <xdr:spPr>
        <a:xfrm>
          <a:off x="12211050" y="4791075"/>
          <a:ext cx="228600" cy="1295400"/>
        </a:xfrm>
        <a:prstGeom prst="rect">
          <a:avLst/>
        </a:prstGeom>
      </xdr:spPr>
      <xdr:txBody>
        <a:bodyPr vertOverflow="clip" horzOverflow="clip" wrap="square" rtlCol="0" anchor="t"/>
        <a:lstStyle/>
        <a:p>
          <a:pPr>
            <a:lnSpc>
              <a:spcPts val="1100"/>
            </a:lnSpc>
          </a:pPr>
          <a:r>
            <a:rPr kumimoji="1" lang="ja-JP" altLang="en-US" sz="1000" kern="1200"/>
            <a:t>▲組合解散認可</a:t>
          </a:r>
          <a:endParaRPr kumimoji="1" lang="en-US" altLang="ja-JP" sz="1000" kern="1200"/>
        </a:p>
      </xdr:txBody>
    </xdr:sp>
    <xdr:clientData/>
  </xdr:twoCellAnchor>
  <xdr:twoCellAnchor>
    <xdr:from>
      <xdr:col>59</xdr:col>
      <xdr:colOff>161925</xdr:colOff>
      <xdr:row>23</xdr:row>
      <xdr:rowOff>192014</xdr:rowOff>
    </xdr:from>
    <xdr:to>
      <xdr:col>60</xdr:col>
      <xdr:colOff>180975</xdr:colOff>
      <xdr:row>30</xdr:row>
      <xdr:rowOff>86972</xdr:rowOff>
    </xdr:to>
    <xdr:sp macro="" textlink="">
      <xdr:nvSpPr>
        <xdr:cNvPr id="11" name="テキスト ボックス 10">
          <a:extLst>
            <a:ext uri="{FF2B5EF4-FFF2-40B4-BE49-F238E27FC236}">
              <a16:creationId xmlns:a16="http://schemas.microsoft.com/office/drawing/2014/main" id="{26689FC2-6C6C-27D6-F1BB-6ACA8000A00B}"/>
            </a:ext>
          </a:extLst>
        </xdr:cNvPr>
        <xdr:cNvSpPr txBox="1"/>
      </xdr:nvSpPr>
      <xdr:spPr>
        <a:xfrm>
          <a:off x="12504367" y="4798731"/>
          <a:ext cx="228244" cy="1297003"/>
        </a:xfrm>
        <a:prstGeom prst="rect">
          <a:avLst/>
        </a:prstGeom>
      </xdr:spPr>
      <xdr:txBody>
        <a:bodyPr vertOverflow="clip" horzOverflow="clip" wrap="square" rtlCol="0" anchor="t"/>
        <a:lstStyle/>
        <a:p>
          <a:pPr>
            <a:lnSpc>
              <a:spcPts val="1100"/>
            </a:lnSpc>
          </a:pPr>
          <a:r>
            <a:rPr kumimoji="1" lang="ja-JP" altLang="en-US" sz="1000" kern="1200"/>
            <a:t>▲決算報告書承認</a:t>
          </a:r>
          <a:endParaRPr kumimoji="1" lang="en-US" altLang="ja-JP" sz="1000" kern="1200"/>
        </a:p>
      </xdr:txBody>
    </xdr:sp>
    <xdr:clientData/>
  </xdr:twoCellAnchor>
  <xdr:twoCellAnchor>
    <xdr:from>
      <xdr:col>33</xdr:col>
      <xdr:colOff>11907</xdr:colOff>
      <xdr:row>32</xdr:row>
      <xdr:rowOff>0</xdr:rowOff>
    </xdr:from>
    <xdr:to>
      <xdr:col>39</xdr:col>
      <xdr:colOff>0</xdr:colOff>
      <xdr:row>32</xdr:row>
      <xdr:rowOff>0</xdr:rowOff>
    </xdr:to>
    <xdr:cxnSp macro="">
      <xdr:nvCxnSpPr>
        <xdr:cNvPr id="13" name="直線矢印コネクタ 12">
          <a:extLst>
            <a:ext uri="{FF2B5EF4-FFF2-40B4-BE49-F238E27FC236}">
              <a16:creationId xmlns:a16="http://schemas.microsoft.com/office/drawing/2014/main" id="{1EFDB7BD-1D29-7607-D6BD-593878D65BA9}"/>
            </a:ext>
          </a:extLst>
        </xdr:cNvPr>
        <xdr:cNvCxnSpPr/>
      </xdr:nvCxnSpPr>
      <xdr:spPr>
        <a:xfrm>
          <a:off x="6887766" y="6477000"/>
          <a:ext cx="1238250" cy="0"/>
        </a:xfrm>
        <a:prstGeom prst="straightConnector1">
          <a:avLst/>
        </a:prstGeom>
        <a:ln w="31750">
          <a:solidFill>
            <a:schemeClr val="tx1"/>
          </a:solidFill>
          <a:headEnd type="triangle"/>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33</xdr:col>
      <xdr:colOff>196454</xdr:colOff>
      <xdr:row>34</xdr:row>
      <xdr:rowOff>0</xdr:rowOff>
    </xdr:from>
    <xdr:to>
      <xdr:col>37</xdr:col>
      <xdr:colOff>0</xdr:colOff>
      <xdr:row>34</xdr:row>
      <xdr:rowOff>0</xdr:rowOff>
    </xdr:to>
    <xdr:cxnSp macro="">
      <xdr:nvCxnSpPr>
        <xdr:cNvPr id="19" name="直線矢印コネクタ 18">
          <a:extLst>
            <a:ext uri="{FF2B5EF4-FFF2-40B4-BE49-F238E27FC236}">
              <a16:creationId xmlns:a16="http://schemas.microsoft.com/office/drawing/2014/main" id="{ABAA4A1F-61DF-6B8A-4F9A-6D5FACD76809}"/>
            </a:ext>
          </a:extLst>
        </xdr:cNvPr>
        <xdr:cNvCxnSpPr/>
      </xdr:nvCxnSpPr>
      <xdr:spPr>
        <a:xfrm>
          <a:off x="7072313" y="6881813"/>
          <a:ext cx="636984" cy="0"/>
        </a:xfrm>
        <a:prstGeom prst="straightConnector1">
          <a:avLst/>
        </a:prstGeom>
        <a:ln w="31750">
          <a:solidFill>
            <a:schemeClr val="tx1"/>
          </a:solidFill>
          <a:headEnd type="triangle"/>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40</xdr:col>
      <xdr:colOff>202407</xdr:colOff>
      <xdr:row>34</xdr:row>
      <xdr:rowOff>5953</xdr:rowOff>
    </xdr:from>
    <xdr:to>
      <xdr:col>42</xdr:col>
      <xdr:colOff>89297</xdr:colOff>
      <xdr:row>34</xdr:row>
      <xdr:rowOff>5953</xdr:rowOff>
    </xdr:to>
    <xdr:cxnSp macro="">
      <xdr:nvCxnSpPr>
        <xdr:cNvPr id="21" name="直線矢印コネクタ 20">
          <a:extLst>
            <a:ext uri="{FF2B5EF4-FFF2-40B4-BE49-F238E27FC236}">
              <a16:creationId xmlns:a16="http://schemas.microsoft.com/office/drawing/2014/main" id="{DD2097F6-7B47-2FF2-8728-C245EB9C46F5}"/>
            </a:ext>
          </a:extLst>
        </xdr:cNvPr>
        <xdr:cNvCxnSpPr/>
      </xdr:nvCxnSpPr>
      <xdr:spPr>
        <a:xfrm>
          <a:off x="8536782" y="6887766"/>
          <a:ext cx="303609" cy="0"/>
        </a:xfrm>
        <a:prstGeom prst="straightConnector1">
          <a:avLst/>
        </a:prstGeom>
        <a:ln w="31750">
          <a:solidFill>
            <a:schemeClr val="tx1"/>
          </a:solidFill>
          <a:headEnd type="triangle"/>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37</xdr:col>
      <xdr:colOff>0</xdr:colOff>
      <xdr:row>36</xdr:row>
      <xdr:rowOff>1</xdr:rowOff>
    </xdr:from>
    <xdr:to>
      <xdr:col>40</xdr:col>
      <xdr:colOff>208359</xdr:colOff>
      <xdr:row>36</xdr:row>
      <xdr:rowOff>1</xdr:rowOff>
    </xdr:to>
    <xdr:cxnSp macro="">
      <xdr:nvCxnSpPr>
        <xdr:cNvPr id="23" name="直線矢印コネクタ 22">
          <a:extLst>
            <a:ext uri="{FF2B5EF4-FFF2-40B4-BE49-F238E27FC236}">
              <a16:creationId xmlns:a16="http://schemas.microsoft.com/office/drawing/2014/main" id="{CF5368D5-98E7-3DD8-1585-1687ED8CD9A8}"/>
            </a:ext>
          </a:extLst>
        </xdr:cNvPr>
        <xdr:cNvCxnSpPr/>
      </xdr:nvCxnSpPr>
      <xdr:spPr>
        <a:xfrm>
          <a:off x="7709297" y="7286626"/>
          <a:ext cx="833437" cy="0"/>
        </a:xfrm>
        <a:prstGeom prst="straightConnector1">
          <a:avLst/>
        </a:prstGeom>
        <a:ln w="31750">
          <a:solidFill>
            <a:schemeClr val="tx1"/>
          </a:solidFill>
          <a:headEnd type="triangle"/>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37</xdr:col>
      <xdr:colOff>5953</xdr:colOff>
      <xdr:row>38</xdr:row>
      <xdr:rowOff>1</xdr:rowOff>
    </xdr:from>
    <xdr:to>
      <xdr:col>41</xdr:col>
      <xdr:colOff>5953</xdr:colOff>
      <xdr:row>38</xdr:row>
      <xdr:rowOff>1</xdr:rowOff>
    </xdr:to>
    <xdr:cxnSp macro="">
      <xdr:nvCxnSpPr>
        <xdr:cNvPr id="25" name="直線矢印コネクタ 24">
          <a:extLst>
            <a:ext uri="{FF2B5EF4-FFF2-40B4-BE49-F238E27FC236}">
              <a16:creationId xmlns:a16="http://schemas.microsoft.com/office/drawing/2014/main" id="{63F92B8A-BAF9-5C3E-2830-8B814E94AFA3}"/>
            </a:ext>
          </a:extLst>
        </xdr:cNvPr>
        <xdr:cNvCxnSpPr/>
      </xdr:nvCxnSpPr>
      <xdr:spPr>
        <a:xfrm>
          <a:off x="7715250" y="7691439"/>
          <a:ext cx="833437" cy="0"/>
        </a:xfrm>
        <a:prstGeom prst="straightConnector1">
          <a:avLst/>
        </a:prstGeom>
        <a:ln w="31750">
          <a:solidFill>
            <a:schemeClr val="tx1"/>
          </a:solidFill>
          <a:headEnd type="triangle"/>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43</xdr:col>
      <xdr:colOff>0</xdr:colOff>
      <xdr:row>40</xdr:row>
      <xdr:rowOff>5955</xdr:rowOff>
    </xdr:from>
    <xdr:to>
      <xdr:col>46</xdr:col>
      <xdr:colOff>208359</xdr:colOff>
      <xdr:row>40</xdr:row>
      <xdr:rowOff>5955</xdr:rowOff>
    </xdr:to>
    <xdr:cxnSp macro="">
      <xdr:nvCxnSpPr>
        <xdr:cNvPr id="26" name="直線矢印コネクタ 25">
          <a:extLst>
            <a:ext uri="{FF2B5EF4-FFF2-40B4-BE49-F238E27FC236}">
              <a16:creationId xmlns:a16="http://schemas.microsoft.com/office/drawing/2014/main" id="{AF322AF0-4767-C2DF-90D3-79ADB6CDB4E5}"/>
            </a:ext>
          </a:extLst>
        </xdr:cNvPr>
        <xdr:cNvCxnSpPr/>
      </xdr:nvCxnSpPr>
      <xdr:spPr>
        <a:xfrm>
          <a:off x="8959453" y="8102205"/>
          <a:ext cx="833437" cy="0"/>
        </a:xfrm>
        <a:prstGeom prst="straightConnector1">
          <a:avLst/>
        </a:prstGeom>
        <a:ln w="31750">
          <a:solidFill>
            <a:schemeClr val="tx1"/>
          </a:solidFill>
          <a:headEnd type="triangle"/>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47</xdr:col>
      <xdr:colOff>0</xdr:colOff>
      <xdr:row>42</xdr:row>
      <xdr:rowOff>1</xdr:rowOff>
    </xdr:from>
    <xdr:to>
      <xdr:col>57</xdr:col>
      <xdr:colOff>11907</xdr:colOff>
      <xdr:row>42</xdr:row>
      <xdr:rowOff>1</xdr:rowOff>
    </xdr:to>
    <xdr:cxnSp macro="">
      <xdr:nvCxnSpPr>
        <xdr:cNvPr id="27" name="直線矢印コネクタ 26">
          <a:extLst>
            <a:ext uri="{FF2B5EF4-FFF2-40B4-BE49-F238E27FC236}">
              <a16:creationId xmlns:a16="http://schemas.microsoft.com/office/drawing/2014/main" id="{D1476D2F-93F9-2FF6-3C1D-F3D73BEF6EEC}"/>
            </a:ext>
          </a:extLst>
        </xdr:cNvPr>
        <xdr:cNvCxnSpPr/>
      </xdr:nvCxnSpPr>
      <xdr:spPr>
        <a:xfrm>
          <a:off x="9792891" y="8501064"/>
          <a:ext cx="2095500" cy="0"/>
        </a:xfrm>
        <a:prstGeom prst="straightConnector1">
          <a:avLst/>
        </a:prstGeom>
        <a:ln w="31750">
          <a:solidFill>
            <a:schemeClr val="tx1"/>
          </a:solidFill>
          <a:headEnd type="triangle"/>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46</xdr:col>
      <xdr:colOff>196454</xdr:colOff>
      <xdr:row>35</xdr:row>
      <xdr:rowOff>196454</xdr:rowOff>
    </xdr:from>
    <xdr:to>
      <xdr:col>57</xdr:col>
      <xdr:colOff>1</xdr:colOff>
      <xdr:row>35</xdr:row>
      <xdr:rowOff>196454</xdr:rowOff>
    </xdr:to>
    <xdr:cxnSp macro="">
      <xdr:nvCxnSpPr>
        <xdr:cNvPr id="29" name="直線矢印コネクタ 28">
          <a:extLst>
            <a:ext uri="{FF2B5EF4-FFF2-40B4-BE49-F238E27FC236}">
              <a16:creationId xmlns:a16="http://schemas.microsoft.com/office/drawing/2014/main" id="{7262CA77-F373-D06D-27B4-3E25214DF50F}"/>
            </a:ext>
          </a:extLst>
        </xdr:cNvPr>
        <xdr:cNvCxnSpPr/>
      </xdr:nvCxnSpPr>
      <xdr:spPr>
        <a:xfrm>
          <a:off x="9780985" y="7280673"/>
          <a:ext cx="2095500" cy="0"/>
        </a:xfrm>
        <a:prstGeom prst="straightConnector1">
          <a:avLst/>
        </a:prstGeom>
        <a:ln w="31750">
          <a:solidFill>
            <a:schemeClr val="tx1"/>
          </a:solidFill>
          <a:headEnd type="triangle"/>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56</xdr:col>
      <xdr:colOff>202407</xdr:colOff>
      <xdr:row>38</xdr:row>
      <xdr:rowOff>5954</xdr:rowOff>
    </xdr:from>
    <xdr:to>
      <xdr:col>59</xdr:col>
      <xdr:colOff>5953</xdr:colOff>
      <xdr:row>38</xdr:row>
      <xdr:rowOff>5954</xdr:rowOff>
    </xdr:to>
    <xdr:cxnSp macro="">
      <xdr:nvCxnSpPr>
        <xdr:cNvPr id="30" name="直線矢印コネクタ 29">
          <a:extLst>
            <a:ext uri="{FF2B5EF4-FFF2-40B4-BE49-F238E27FC236}">
              <a16:creationId xmlns:a16="http://schemas.microsoft.com/office/drawing/2014/main" id="{C86AC1F6-4B51-D5F3-20B6-CE172AA662F3}"/>
            </a:ext>
          </a:extLst>
        </xdr:cNvPr>
        <xdr:cNvCxnSpPr/>
      </xdr:nvCxnSpPr>
      <xdr:spPr>
        <a:xfrm>
          <a:off x="11870532" y="7697392"/>
          <a:ext cx="428624" cy="0"/>
        </a:xfrm>
        <a:prstGeom prst="straightConnector1">
          <a:avLst/>
        </a:prstGeom>
        <a:ln w="31750">
          <a:solidFill>
            <a:schemeClr val="tx1"/>
          </a:solidFill>
          <a:headEnd type="triangle"/>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53</xdr:col>
      <xdr:colOff>202407</xdr:colOff>
      <xdr:row>40</xdr:row>
      <xdr:rowOff>2</xdr:rowOff>
    </xdr:from>
    <xdr:to>
      <xdr:col>56</xdr:col>
      <xdr:colOff>5953</xdr:colOff>
      <xdr:row>40</xdr:row>
      <xdr:rowOff>2</xdr:rowOff>
    </xdr:to>
    <xdr:cxnSp macro="">
      <xdr:nvCxnSpPr>
        <xdr:cNvPr id="32" name="直線矢印コネクタ 31">
          <a:extLst>
            <a:ext uri="{FF2B5EF4-FFF2-40B4-BE49-F238E27FC236}">
              <a16:creationId xmlns:a16="http://schemas.microsoft.com/office/drawing/2014/main" id="{2A3D27D4-FB0D-885D-2A96-00EB5DA07774}"/>
            </a:ext>
          </a:extLst>
        </xdr:cNvPr>
        <xdr:cNvCxnSpPr/>
      </xdr:nvCxnSpPr>
      <xdr:spPr>
        <a:xfrm>
          <a:off x="11245454" y="8096252"/>
          <a:ext cx="428624" cy="0"/>
        </a:xfrm>
        <a:prstGeom prst="straightConnector1">
          <a:avLst/>
        </a:prstGeom>
        <a:ln w="31750">
          <a:solidFill>
            <a:schemeClr val="tx1"/>
          </a:solidFill>
          <a:headEnd type="triangle"/>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31</xdr:col>
      <xdr:colOff>171449</xdr:colOff>
      <xdr:row>0</xdr:row>
      <xdr:rowOff>142874</xdr:rowOff>
    </xdr:from>
    <xdr:to>
      <xdr:col>61</xdr:col>
      <xdr:colOff>104775</xdr:colOff>
      <xdr:row>15</xdr:row>
      <xdr:rowOff>104774</xdr:rowOff>
    </xdr:to>
    <xdr:sp macro="" textlink="">
      <xdr:nvSpPr>
        <xdr:cNvPr id="33" name="正方形/長方形 32">
          <a:extLst>
            <a:ext uri="{FF2B5EF4-FFF2-40B4-BE49-F238E27FC236}">
              <a16:creationId xmlns:a16="http://schemas.microsoft.com/office/drawing/2014/main" id="{6D081596-ECAF-0B7F-61DB-8FEC30F92776}"/>
            </a:ext>
          </a:extLst>
        </xdr:cNvPr>
        <xdr:cNvSpPr/>
      </xdr:nvSpPr>
      <xdr:spPr>
        <a:xfrm>
          <a:off x="6667499" y="142874"/>
          <a:ext cx="6219826" cy="2962275"/>
        </a:xfrm>
        <a:prstGeom prst="rect">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rtlCol="0" anchor="ctr"/>
        <a:lstStyle/>
        <a:p>
          <a:pPr algn="l"/>
          <a:endParaRPr kumimoji="1" lang="ja-JP" altLang="en-US" sz="1100" kern="1200"/>
        </a:p>
      </xdr:txBody>
    </xdr:sp>
    <xdr:clientData/>
  </xdr:twoCellAnchor>
  <xdr:twoCellAnchor>
    <xdr:from>
      <xdr:col>31</xdr:col>
      <xdr:colOff>170732</xdr:colOff>
      <xdr:row>16</xdr:row>
      <xdr:rowOff>125803</xdr:rowOff>
    </xdr:from>
    <xdr:to>
      <xdr:col>61</xdr:col>
      <xdr:colOff>107830</xdr:colOff>
      <xdr:row>43</xdr:row>
      <xdr:rowOff>152761</xdr:rowOff>
    </xdr:to>
    <xdr:sp macro="" textlink="">
      <xdr:nvSpPr>
        <xdr:cNvPr id="34" name="正方形/長方形 33">
          <a:extLst>
            <a:ext uri="{FF2B5EF4-FFF2-40B4-BE49-F238E27FC236}">
              <a16:creationId xmlns:a16="http://schemas.microsoft.com/office/drawing/2014/main" id="{F3E58691-F178-04D0-3345-53E72D580862}"/>
            </a:ext>
          </a:extLst>
        </xdr:cNvPr>
        <xdr:cNvSpPr/>
      </xdr:nvSpPr>
      <xdr:spPr>
        <a:xfrm>
          <a:off x="6577642" y="3288822"/>
          <a:ext cx="6137334" cy="5364552"/>
        </a:xfrm>
        <a:prstGeom prst="rect">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rtlCol="0" anchor="ctr"/>
        <a:lstStyle/>
        <a:p>
          <a:pPr algn="l"/>
          <a:endParaRPr kumimoji="1" lang="ja-JP" altLang="en-US" sz="1100" kern="1200"/>
        </a:p>
      </xdr:txBody>
    </xdr:sp>
    <xdr:clientData/>
  </xdr:twoCellAnchor>
</xdr:wsDr>
</file>

<file path=xl/drawings/drawing6.xml><?xml version="1.0" encoding="utf-8"?>
<xdr:wsDr xmlns:xdr="http://schemas.openxmlformats.org/drawingml/2006/spreadsheetDrawing" xmlns:a="http://schemas.openxmlformats.org/drawingml/2006/main">
  <xdr:twoCellAnchor>
    <xdr:from>
      <xdr:col>0</xdr:col>
      <xdr:colOff>57150</xdr:colOff>
      <xdr:row>6</xdr:row>
      <xdr:rowOff>95250</xdr:rowOff>
    </xdr:from>
    <xdr:to>
      <xdr:col>29</xdr:col>
      <xdr:colOff>161925</xdr:colOff>
      <xdr:row>43</xdr:row>
      <xdr:rowOff>190499</xdr:rowOff>
    </xdr:to>
    <xdr:sp macro="" textlink="">
      <xdr:nvSpPr>
        <xdr:cNvPr id="2" name="正方形/長方形 1">
          <a:extLst>
            <a:ext uri="{FF2B5EF4-FFF2-40B4-BE49-F238E27FC236}">
              <a16:creationId xmlns:a16="http://schemas.microsoft.com/office/drawing/2014/main" id="{79B011CB-F29A-25B9-D090-CA457AA0B104}"/>
            </a:ext>
          </a:extLst>
        </xdr:cNvPr>
        <xdr:cNvSpPr/>
      </xdr:nvSpPr>
      <xdr:spPr>
        <a:xfrm>
          <a:off x="57150" y="1295400"/>
          <a:ext cx="6181725" cy="7496174"/>
        </a:xfrm>
        <a:prstGeom prst="rect">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rtlCol="0" anchor="ctr"/>
        <a:lstStyle/>
        <a:p>
          <a:pPr algn="l"/>
          <a:endParaRPr kumimoji="1" lang="ja-JP" altLang="en-US" sz="1100" kern="1200"/>
        </a:p>
      </xdr:txBody>
    </xdr:sp>
    <xdr:clientData/>
  </xdr:twoCellAnchor>
  <xdr:twoCellAnchor editAs="oneCell">
    <xdr:from>
      <xdr:col>124</xdr:col>
      <xdr:colOff>162630</xdr:colOff>
      <xdr:row>5</xdr:row>
      <xdr:rowOff>142919</xdr:rowOff>
    </xdr:from>
    <xdr:to>
      <xdr:col>153</xdr:col>
      <xdr:colOff>72629</xdr:colOff>
      <xdr:row>18</xdr:row>
      <xdr:rowOff>167035</xdr:rowOff>
    </xdr:to>
    <xdr:pic>
      <xdr:nvPicPr>
        <xdr:cNvPr id="4" name="図 3">
          <a:extLst>
            <a:ext uri="{FF2B5EF4-FFF2-40B4-BE49-F238E27FC236}">
              <a16:creationId xmlns:a16="http://schemas.microsoft.com/office/drawing/2014/main" id="{6BDE967B-5410-F7A0-629F-64B574D8F22D}"/>
            </a:ext>
          </a:extLst>
        </xdr:cNvPr>
        <xdr:cNvPicPr>
          <a:picLocks noChangeAspect="1" noChangeArrowheads="1"/>
        </xdr:cNvPicPr>
      </xdr:nvPicPr>
      <xdr:blipFill>
        <a:blip xmlns:r="http://schemas.openxmlformats.org/officeDocument/2006/relationships" r:embed="rId1">
          <a:alphaModFix amt="86000"/>
          <a:extLst>
            <a:ext uri="{28A0092B-C50C-407E-A947-70E740481C1C}">
              <a14:useLocalDpi xmlns:a14="http://schemas.microsoft.com/office/drawing/2010/main" val="0"/>
            </a:ext>
          </a:extLst>
        </a:blip>
        <a:srcRect/>
        <a:stretch>
          <a:fillRect/>
        </a:stretch>
      </xdr:blipFill>
      <xdr:spPr bwMode="auto">
        <a:xfrm>
          <a:off x="26677120" y="1163455"/>
          <a:ext cx="6110968" cy="2677509"/>
        </a:xfrm>
        <a:prstGeom prst="rect">
          <a:avLst/>
        </a:prstGeom>
        <a:pattFill prst="pct5">
          <a:fgClr>
            <a:schemeClr val="accent1"/>
          </a:fgClr>
          <a:bgClr>
            <a:schemeClr val="bg1"/>
          </a:bgClr>
        </a:pattFill>
      </xdr:spPr>
    </xdr:pic>
    <xdr:clientData/>
  </xdr:twoCellAnchor>
  <xdr:twoCellAnchor>
    <xdr:from>
      <xdr:col>62</xdr:col>
      <xdr:colOff>29158</xdr:colOff>
      <xdr:row>6</xdr:row>
      <xdr:rowOff>143458</xdr:rowOff>
    </xdr:from>
    <xdr:to>
      <xdr:col>91</xdr:col>
      <xdr:colOff>29158</xdr:colOff>
      <xdr:row>19</xdr:row>
      <xdr:rowOff>116632</xdr:rowOff>
    </xdr:to>
    <xdr:grpSp>
      <xdr:nvGrpSpPr>
        <xdr:cNvPr id="59" name="グループ化 58">
          <a:extLst>
            <a:ext uri="{FF2B5EF4-FFF2-40B4-BE49-F238E27FC236}">
              <a16:creationId xmlns:a16="http://schemas.microsoft.com/office/drawing/2014/main" id="{EFAE10FE-051D-2FBA-4111-61F6D0758FBF}"/>
            </a:ext>
          </a:extLst>
        </xdr:cNvPr>
        <xdr:cNvGrpSpPr/>
      </xdr:nvGrpSpPr>
      <xdr:grpSpPr>
        <a:xfrm>
          <a:off x="13021258" y="1343608"/>
          <a:ext cx="6076950" cy="2573499"/>
          <a:chOff x="13286403" y="1368101"/>
          <a:chExt cx="6200969" cy="2626567"/>
        </a:xfrm>
      </xdr:grpSpPr>
      <xdr:sp macro="" textlink="">
        <xdr:nvSpPr>
          <xdr:cNvPr id="5" name="正方形/長方形 4">
            <a:extLst>
              <a:ext uri="{FF2B5EF4-FFF2-40B4-BE49-F238E27FC236}">
                <a16:creationId xmlns:a16="http://schemas.microsoft.com/office/drawing/2014/main" id="{1A0866F1-5A08-C3EE-93BC-1DC1C1A00D11}"/>
              </a:ext>
            </a:extLst>
          </xdr:cNvPr>
          <xdr:cNvSpPr/>
        </xdr:nvSpPr>
        <xdr:spPr>
          <a:xfrm>
            <a:off x="14331961" y="1390955"/>
            <a:ext cx="546572" cy="608496"/>
          </a:xfrm>
          <a:prstGeom prst="rect">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rtlCol="0" anchor="ctr"/>
          <a:lstStyle/>
          <a:p>
            <a:pPr algn="l"/>
            <a:endParaRPr kumimoji="1" lang="ja-JP" altLang="en-US" sz="1100" kern="1200"/>
          </a:p>
        </xdr:txBody>
      </xdr:sp>
      <xdr:sp macro="" textlink="">
        <xdr:nvSpPr>
          <xdr:cNvPr id="6" name="正方形/長方形 5">
            <a:extLst>
              <a:ext uri="{FF2B5EF4-FFF2-40B4-BE49-F238E27FC236}">
                <a16:creationId xmlns:a16="http://schemas.microsoft.com/office/drawing/2014/main" id="{4E0B7F46-47EB-C7BA-5E6E-7C3288EBAA47}"/>
              </a:ext>
            </a:extLst>
          </xdr:cNvPr>
          <xdr:cNvSpPr/>
        </xdr:nvSpPr>
        <xdr:spPr>
          <a:xfrm>
            <a:off x="14328125" y="1999450"/>
            <a:ext cx="550408" cy="740240"/>
          </a:xfrm>
          <a:prstGeom prst="rect">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rtlCol="0" anchor="ctr"/>
          <a:lstStyle/>
          <a:p>
            <a:pPr algn="l"/>
            <a:endParaRPr kumimoji="1" lang="ja-JP" altLang="en-US" sz="1100" kern="1200"/>
          </a:p>
        </xdr:txBody>
      </xdr:sp>
      <xdr:sp macro="" textlink="">
        <xdr:nvSpPr>
          <xdr:cNvPr id="7" name="正方形/長方形 6">
            <a:extLst>
              <a:ext uri="{FF2B5EF4-FFF2-40B4-BE49-F238E27FC236}">
                <a16:creationId xmlns:a16="http://schemas.microsoft.com/office/drawing/2014/main" id="{EC4807FA-DDC0-E88C-E7DD-B329757C348F}"/>
              </a:ext>
            </a:extLst>
          </xdr:cNvPr>
          <xdr:cNvSpPr/>
        </xdr:nvSpPr>
        <xdr:spPr>
          <a:xfrm>
            <a:off x="17852878" y="1380483"/>
            <a:ext cx="538391" cy="684664"/>
          </a:xfrm>
          <a:prstGeom prst="rect">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rtlCol="0" anchor="ctr"/>
          <a:lstStyle/>
          <a:p>
            <a:pPr algn="l"/>
            <a:endParaRPr kumimoji="1" lang="ja-JP" altLang="en-US" sz="1100" kern="1200"/>
          </a:p>
        </xdr:txBody>
      </xdr:sp>
      <xdr:sp macro="" textlink="">
        <xdr:nvSpPr>
          <xdr:cNvPr id="8" name="正方形/長方形 7">
            <a:extLst>
              <a:ext uri="{FF2B5EF4-FFF2-40B4-BE49-F238E27FC236}">
                <a16:creationId xmlns:a16="http://schemas.microsoft.com/office/drawing/2014/main" id="{3F9E484A-5E90-ABE2-BC9B-4B5B4A7E1E9D}"/>
              </a:ext>
            </a:extLst>
          </xdr:cNvPr>
          <xdr:cNvSpPr/>
        </xdr:nvSpPr>
        <xdr:spPr>
          <a:xfrm>
            <a:off x="17852878" y="2064191"/>
            <a:ext cx="537889" cy="486629"/>
          </a:xfrm>
          <a:prstGeom prst="rect">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rtlCol="0" anchor="ctr"/>
          <a:lstStyle/>
          <a:p>
            <a:pPr algn="l"/>
            <a:endParaRPr kumimoji="1" lang="ja-JP" altLang="en-US" sz="1100" kern="1200"/>
          </a:p>
        </xdr:txBody>
      </xdr:sp>
      <xdr:sp macro="" textlink="">
        <xdr:nvSpPr>
          <xdr:cNvPr id="11" name="正方形/長方形 10">
            <a:extLst>
              <a:ext uri="{FF2B5EF4-FFF2-40B4-BE49-F238E27FC236}">
                <a16:creationId xmlns:a16="http://schemas.microsoft.com/office/drawing/2014/main" id="{A87BD0B5-F982-FB66-BE7A-39CCF38C669C}"/>
              </a:ext>
            </a:extLst>
          </xdr:cNvPr>
          <xdr:cNvSpPr/>
        </xdr:nvSpPr>
        <xdr:spPr>
          <a:xfrm>
            <a:off x="15096193" y="2550821"/>
            <a:ext cx="3295076" cy="543753"/>
          </a:xfrm>
          <a:prstGeom prst="rect">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rtlCol="0" anchor="ctr"/>
          <a:lstStyle/>
          <a:p>
            <a:pPr algn="l"/>
            <a:endParaRPr kumimoji="1" lang="ja-JP" altLang="en-US" sz="1100" kern="1200"/>
          </a:p>
        </xdr:txBody>
      </xdr:sp>
      <xdr:cxnSp macro="">
        <xdr:nvCxnSpPr>
          <xdr:cNvPr id="13" name="直線コネクタ 12">
            <a:extLst>
              <a:ext uri="{FF2B5EF4-FFF2-40B4-BE49-F238E27FC236}">
                <a16:creationId xmlns:a16="http://schemas.microsoft.com/office/drawing/2014/main" id="{758F2E7D-7353-409E-DBA5-7553FF9593C2}"/>
              </a:ext>
            </a:extLst>
          </xdr:cNvPr>
          <xdr:cNvCxnSpPr/>
        </xdr:nvCxnSpPr>
        <xdr:spPr>
          <a:xfrm>
            <a:off x="15760681" y="2547013"/>
            <a:ext cx="0" cy="547562"/>
          </a:xfrm>
          <a:prstGeom prst="line">
            <a:avLst/>
          </a:prstGeom>
          <a:ln>
            <a:solidFill>
              <a:schemeClr val="tx1"/>
            </a:solidFill>
          </a:ln>
        </xdr:spPr>
        <xdr:style>
          <a:lnRef idx="1">
            <a:schemeClr val="accent1"/>
          </a:lnRef>
          <a:fillRef idx="0">
            <a:schemeClr val="accent1"/>
          </a:fillRef>
          <a:effectRef idx="0">
            <a:schemeClr val="accent1"/>
          </a:effectRef>
          <a:fontRef idx="minor">
            <a:schemeClr val="tx1"/>
          </a:fontRef>
        </xdr:style>
      </xdr:cxnSp>
      <xdr:cxnSp macro="">
        <xdr:nvCxnSpPr>
          <xdr:cNvPr id="15" name="直線コネクタ 14">
            <a:extLst>
              <a:ext uri="{FF2B5EF4-FFF2-40B4-BE49-F238E27FC236}">
                <a16:creationId xmlns:a16="http://schemas.microsoft.com/office/drawing/2014/main" id="{BE5BFEFF-5C8D-079D-FA37-334A0B330967}"/>
              </a:ext>
            </a:extLst>
          </xdr:cNvPr>
          <xdr:cNvCxnSpPr/>
        </xdr:nvCxnSpPr>
        <xdr:spPr>
          <a:xfrm>
            <a:off x="16402151" y="2547014"/>
            <a:ext cx="0" cy="543753"/>
          </a:xfrm>
          <a:prstGeom prst="line">
            <a:avLst/>
          </a:prstGeom>
          <a:ln>
            <a:solidFill>
              <a:schemeClr val="tx1"/>
            </a:solidFill>
          </a:ln>
        </xdr:spPr>
        <xdr:style>
          <a:lnRef idx="1">
            <a:schemeClr val="accent1"/>
          </a:lnRef>
          <a:fillRef idx="0">
            <a:schemeClr val="accent1"/>
          </a:fillRef>
          <a:effectRef idx="0">
            <a:schemeClr val="accent1"/>
          </a:effectRef>
          <a:fontRef idx="minor">
            <a:schemeClr val="tx1"/>
          </a:fontRef>
        </xdr:style>
      </xdr:cxnSp>
      <xdr:cxnSp macro="">
        <xdr:nvCxnSpPr>
          <xdr:cNvPr id="17" name="直線コネクタ 16">
            <a:extLst>
              <a:ext uri="{FF2B5EF4-FFF2-40B4-BE49-F238E27FC236}">
                <a16:creationId xmlns:a16="http://schemas.microsoft.com/office/drawing/2014/main" id="{84DCEC9F-538A-3E24-4701-440E38E79BA6}"/>
              </a:ext>
            </a:extLst>
          </xdr:cNvPr>
          <xdr:cNvCxnSpPr/>
        </xdr:nvCxnSpPr>
        <xdr:spPr>
          <a:xfrm>
            <a:off x="17196063" y="2550821"/>
            <a:ext cx="0" cy="543753"/>
          </a:xfrm>
          <a:prstGeom prst="line">
            <a:avLst/>
          </a:prstGeom>
          <a:ln>
            <a:solidFill>
              <a:schemeClr val="tx1"/>
            </a:solidFill>
          </a:ln>
        </xdr:spPr>
        <xdr:style>
          <a:lnRef idx="1">
            <a:schemeClr val="accent1"/>
          </a:lnRef>
          <a:fillRef idx="0">
            <a:schemeClr val="accent1"/>
          </a:fillRef>
          <a:effectRef idx="0">
            <a:schemeClr val="accent1"/>
          </a:effectRef>
          <a:fontRef idx="minor">
            <a:schemeClr val="tx1"/>
          </a:fontRef>
        </xdr:style>
      </xdr:cxnSp>
      <xdr:cxnSp macro="">
        <xdr:nvCxnSpPr>
          <xdr:cNvPr id="19" name="直線コネクタ 18">
            <a:extLst>
              <a:ext uri="{FF2B5EF4-FFF2-40B4-BE49-F238E27FC236}">
                <a16:creationId xmlns:a16="http://schemas.microsoft.com/office/drawing/2014/main" id="{4EE2E51D-C74B-87F4-A243-710524E1D543}"/>
              </a:ext>
            </a:extLst>
          </xdr:cNvPr>
          <xdr:cNvCxnSpPr/>
        </xdr:nvCxnSpPr>
        <xdr:spPr>
          <a:xfrm>
            <a:off x="17681254" y="2550821"/>
            <a:ext cx="0" cy="543753"/>
          </a:xfrm>
          <a:prstGeom prst="line">
            <a:avLst/>
          </a:prstGeom>
          <a:ln>
            <a:solidFill>
              <a:schemeClr val="tx1"/>
            </a:solidFill>
          </a:ln>
        </xdr:spPr>
        <xdr:style>
          <a:lnRef idx="1">
            <a:schemeClr val="accent1"/>
          </a:lnRef>
          <a:fillRef idx="0">
            <a:schemeClr val="accent1"/>
          </a:fillRef>
          <a:effectRef idx="0">
            <a:schemeClr val="accent1"/>
          </a:effectRef>
          <a:fontRef idx="minor">
            <a:schemeClr val="tx1"/>
          </a:fontRef>
        </xdr:style>
      </xdr:cxnSp>
      <xdr:cxnSp macro="">
        <xdr:nvCxnSpPr>
          <xdr:cNvPr id="21" name="直線コネクタ 20">
            <a:extLst>
              <a:ext uri="{FF2B5EF4-FFF2-40B4-BE49-F238E27FC236}">
                <a16:creationId xmlns:a16="http://schemas.microsoft.com/office/drawing/2014/main" id="{7DA30104-16E7-FC98-4391-DD6ECAFD58DD}"/>
              </a:ext>
            </a:extLst>
          </xdr:cNvPr>
          <xdr:cNvCxnSpPr/>
        </xdr:nvCxnSpPr>
        <xdr:spPr>
          <a:xfrm>
            <a:off x="14874697" y="2549869"/>
            <a:ext cx="221496" cy="0"/>
          </a:xfrm>
          <a:prstGeom prst="line">
            <a:avLst/>
          </a:prstGeom>
          <a:ln>
            <a:solidFill>
              <a:schemeClr val="tx1"/>
            </a:solidFill>
          </a:ln>
        </xdr:spPr>
        <xdr:style>
          <a:lnRef idx="1">
            <a:schemeClr val="accent1"/>
          </a:lnRef>
          <a:fillRef idx="0">
            <a:schemeClr val="accent1"/>
          </a:fillRef>
          <a:effectRef idx="0">
            <a:schemeClr val="accent1"/>
          </a:effectRef>
          <a:fontRef idx="minor">
            <a:schemeClr val="tx1"/>
          </a:fontRef>
        </xdr:style>
      </xdr:cxnSp>
      <xdr:cxnSp macro="">
        <xdr:nvCxnSpPr>
          <xdr:cNvPr id="23" name="直線コネクタ 22">
            <a:extLst>
              <a:ext uri="{FF2B5EF4-FFF2-40B4-BE49-F238E27FC236}">
                <a16:creationId xmlns:a16="http://schemas.microsoft.com/office/drawing/2014/main" id="{CA59245E-89EE-0147-4184-0C447793AE9D}"/>
              </a:ext>
            </a:extLst>
          </xdr:cNvPr>
          <xdr:cNvCxnSpPr/>
        </xdr:nvCxnSpPr>
        <xdr:spPr>
          <a:xfrm>
            <a:off x="14322851" y="3095527"/>
            <a:ext cx="775741" cy="0"/>
          </a:xfrm>
          <a:prstGeom prst="line">
            <a:avLst/>
          </a:prstGeom>
          <a:ln>
            <a:solidFill>
              <a:schemeClr val="tx1"/>
            </a:solidFill>
          </a:ln>
        </xdr:spPr>
        <xdr:style>
          <a:lnRef idx="1">
            <a:schemeClr val="accent1"/>
          </a:lnRef>
          <a:fillRef idx="0">
            <a:schemeClr val="accent1"/>
          </a:fillRef>
          <a:effectRef idx="0">
            <a:schemeClr val="accent1"/>
          </a:effectRef>
          <a:fontRef idx="minor">
            <a:schemeClr val="tx1"/>
          </a:fontRef>
        </xdr:style>
      </xdr:cxnSp>
      <xdr:cxnSp macro="">
        <xdr:nvCxnSpPr>
          <xdr:cNvPr id="27" name="直線コネクタ 26">
            <a:extLst>
              <a:ext uri="{FF2B5EF4-FFF2-40B4-BE49-F238E27FC236}">
                <a16:creationId xmlns:a16="http://schemas.microsoft.com/office/drawing/2014/main" id="{E51E958D-50FD-F4A0-DFB7-77D6D8E732FD}"/>
              </a:ext>
            </a:extLst>
          </xdr:cNvPr>
          <xdr:cNvCxnSpPr/>
        </xdr:nvCxnSpPr>
        <xdr:spPr>
          <a:xfrm>
            <a:off x="14327927" y="2740641"/>
            <a:ext cx="0" cy="352901"/>
          </a:xfrm>
          <a:prstGeom prst="line">
            <a:avLst/>
          </a:prstGeom>
          <a:ln>
            <a:solidFill>
              <a:schemeClr val="tx1"/>
            </a:solidFill>
          </a:ln>
        </xdr:spPr>
        <xdr:style>
          <a:lnRef idx="1">
            <a:schemeClr val="accent1"/>
          </a:lnRef>
          <a:fillRef idx="0">
            <a:schemeClr val="accent1"/>
          </a:fillRef>
          <a:effectRef idx="0">
            <a:schemeClr val="accent1"/>
          </a:effectRef>
          <a:fontRef idx="minor">
            <a:schemeClr val="tx1"/>
          </a:fontRef>
        </xdr:style>
      </xdr:cxnSp>
      <xdr:grpSp>
        <xdr:nvGrpSpPr>
          <xdr:cNvPr id="36" name="グループ化 35">
            <a:extLst>
              <a:ext uri="{FF2B5EF4-FFF2-40B4-BE49-F238E27FC236}">
                <a16:creationId xmlns:a16="http://schemas.microsoft.com/office/drawing/2014/main" id="{8AF82F8B-FFCC-FF5F-5897-E4060B3A4C95}"/>
              </a:ext>
            </a:extLst>
          </xdr:cNvPr>
          <xdr:cNvGrpSpPr/>
        </xdr:nvGrpSpPr>
        <xdr:grpSpPr>
          <a:xfrm>
            <a:off x="14014736" y="1368101"/>
            <a:ext cx="4658464" cy="2022021"/>
            <a:chOff x="13860940" y="1314930"/>
            <a:chExt cx="4532683" cy="1982001"/>
          </a:xfrm>
        </xdr:grpSpPr>
        <xdr:sp macro="" textlink="">
          <xdr:nvSpPr>
            <xdr:cNvPr id="28" name="左中かっこ 27">
              <a:extLst>
                <a:ext uri="{FF2B5EF4-FFF2-40B4-BE49-F238E27FC236}">
                  <a16:creationId xmlns:a16="http://schemas.microsoft.com/office/drawing/2014/main" id="{9BDB021B-CDA0-2B89-E8ED-C74DCC0E1420}"/>
                </a:ext>
              </a:extLst>
            </xdr:cNvPr>
            <xdr:cNvSpPr/>
          </xdr:nvSpPr>
          <xdr:spPr>
            <a:xfrm>
              <a:off x="13864750" y="1333980"/>
              <a:ext cx="272879" cy="562215"/>
            </a:xfrm>
            <a:prstGeom prst="leftBrace">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rtlCol="0" anchor="ctr"/>
            <a:lstStyle/>
            <a:p>
              <a:pPr algn="l"/>
              <a:endParaRPr kumimoji="1" lang="ja-JP" altLang="en-US" sz="1100" kern="1200"/>
            </a:p>
          </xdr:txBody>
        </xdr:sp>
        <xdr:sp macro="" textlink="">
          <xdr:nvSpPr>
            <xdr:cNvPr id="29" name="左中かっこ 28">
              <a:extLst>
                <a:ext uri="{FF2B5EF4-FFF2-40B4-BE49-F238E27FC236}">
                  <a16:creationId xmlns:a16="http://schemas.microsoft.com/office/drawing/2014/main" id="{8A932AE5-6E7B-5B53-21B2-3AA889575D28}"/>
                </a:ext>
              </a:extLst>
            </xdr:cNvPr>
            <xdr:cNvSpPr/>
          </xdr:nvSpPr>
          <xdr:spPr>
            <a:xfrm>
              <a:off x="13860940" y="1919055"/>
              <a:ext cx="290489" cy="739461"/>
            </a:xfrm>
            <a:prstGeom prst="leftBrace">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rtlCol="0" anchor="ctr"/>
            <a:lstStyle/>
            <a:p>
              <a:pPr algn="l"/>
              <a:endParaRPr kumimoji="1" lang="ja-JP" altLang="en-US" sz="1100" kern="1200"/>
            </a:p>
          </xdr:txBody>
        </xdr:sp>
        <xdr:sp macro="" textlink="">
          <xdr:nvSpPr>
            <xdr:cNvPr id="30" name="右中かっこ 29">
              <a:extLst>
                <a:ext uri="{FF2B5EF4-FFF2-40B4-BE49-F238E27FC236}">
                  <a16:creationId xmlns:a16="http://schemas.microsoft.com/office/drawing/2014/main" id="{AD59CB09-245D-13B8-BAF7-B64257F5B745}"/>
                </a:ext>
              </a:extLst>
            </xdr:cNvPr>
            <xdr:cNvSpPr/>
          </xdr:nvSpPr>
          <xdr:spPr>
            <a:xfrm>
              <a:off x="18185514" y="1314930"/>
              <a:ext cx="189059" cy="676515"/>
            </a:xfrm>
            <a:prstGeom prst="rightBrace">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rtlCol="0" anchor="ctr"/>
            <a:lstStyle/>
            <a:p>
              <a:pPr algn="l"/>
              <a:endParaRPr kumimoji="1" lang="ja-JP" altLang="en-US" sz="1100" kern="1200"/>
            </a:p>
          </xdr:txBody>
        </xdr:sp>
        <xdr:sp macro="" textlink="">
          <xdr:nvSpPr>
            <xdr:cNvPr id="31" name="右中かっこ 30">
              <a:extLst>
                <a:ext uri="{FF2B5EF4-FFF2-40B4-BE49-F238E27FC236}">
                  <a16:creationId xmlns:a16="http://schemas.microsoft.com/office/drawing/2014/main" id="{C2C3C006-03EE-5FCE-8E81-B1A06E73638B}"/>
                </a:ext>
              </a:extLst>
            </xdr:cNvPr>
            <xdr:cNvSpPr/>
          </xdr:nvSpPr>
          <xdr:spPr>
            <a:xfrm>
              <a:off x="18170274" y="2004860"/>
              <a:ext cx="223349" cy="461171"/>
            </a:xfrm>
            <a:prstGeom prst="rightBrace">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rtlCol="0" anchor="ctr"/>
            <a:lstStyle/>
            <a:p>
              <a:pPr algn="l"/>
              <a:endParaRPr kumimoji="1" lang="ja-JP" altLang="en-US" sz="1100" kern="1200"/>
            </a:p>
          </xdr:txBody>
        </xdr:sp>
        <xdr:sp macro="" textlink="">
          <xdr:nvSpPr>
            <xdr:cNvPr id="32" name="左中かっこ 31">
              <a:extLst>
                <a:ext uri="{FF2B5EF4-FFF2-40B4-BE49-F238E27FC236}">
                  <a16:creationId xmlns:a16="http://schemas.microsoft.com/office/drawing/2014/main" id="{4AAC1DCE-D3E7-0740-37E9-EE7690584EEA}"/>
                </a:ext>
              </a:extLst>
            </xdr:cNvPr>
            <xdr:cNvSpPr/>
          </xdr:nvSpPr>
          <xdr:spPr>
            <a:xfrm rot="16200000">
              <a:off x="14436237" y="2800813"/>
              <a:ext cx="200264" cy="745863"/>
            </a:xfrm>
            <a:prstGeom prst="leftBrace">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rtlCol="0" anchor="ctr"/>
            <a:lstStyle/>
            <a:p>
              <a:pPr algn="l"/>
              <a:endParaRPr kumimoji="1" lang="ja-JP" altLang="en-US" sz="1100" kern="1200"/>
            </a:p>
          </xdr:txBody>
        </xdr:sp>
        <xdr:sp macro="" textlink="">
          <xdr:nvSpPr>
            <xdr:cNvPr id="33" name="左中かっこ 32">
              <a:extLst>
                <a:ext uri="{FF2B5EF4-FFF2-40B4-BE49-F238E27FC236}">
                  <a16:creationId xmlns:a16="http://schemas.microsoft.com/office/drawing/2014/main" id="{6880BE82-BE70-B0AA-FB82-CBDCF2F8ADA4}"/>
                </a:ext>
              </a:extLst>
            </xdr:cNvPr>
            <xdr:cNvSpPr/>
          </xdr:nvSpPr>
          <xdr:spPr>
            <a:xfrm rot="16200000">
              <a:off x="17656628" y="2854235"/>
              <a:ext cx="238205" cy="647188"/>
            </a:xfrm>
            <a:prstGeom prst="leftBrace">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rtlCol="0" anchor="ctr"/>
            <a:lstStyle/>
            <a:p>
              <a:pPr algn="l"/>
              <a:endParaRPr kumimoji="1" lang="ja-JP" altLang="en-US" sz="1100" kern="1200"/>
            </a:p>
          </xdr:txBody>
        </xdr:sp>
        <xdr:sp macro="" textlink="">
          <xdr:nvSpPr>
            <xdr:cNvPr id="34" name="左中かっこ 33">
              <a:extLst>
                <a:ext uri="{FF2B5EF4-FFF2-40B4-BE49-F238E27FC236}">
                  <a16:creationId xmlns:a16="http://schemas.microsoft.com/office/drawing/2014/main" id="{FFC15FB7-B0F6-6310-42DD-A66BB6DF87A1}"/>
                </a:ext>
              </a:extLst>
            </xdr:cNvPr>
            <xdr:cNvSpPr/>
          </xdr:nvSpPr>
          <xdr:spPr>
            <a:xfrm rot="16200000">
              <a:off x="15838170" y="2160142"/>
              <a:ext cx="215345" cy="2035373"/>
            </a:xfrm>
            <a:prstGeom prst="leftBrace">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rtlCol="0" anchor="ctr"/>
            <a:lstStyle/>
            <a:p>
              <a:pPr algn="l"/>
              <a:endParaRPr kumimoji="1" lang="ja-JP" altLang="en-US" sz="1100" kern="1200"/>
            </a:p>
          </xdr:txBody>
        </xdr:sp>
      </xdr:grpSp>
      <xdr:cxnSp macro="">
        <xdr:nvCxnSpPr>
          <xdr:cNvPr id="38" name="直線矢印コネクタ 37">
            <a:extLst>
              <a:ext uri="{FF2B5EF4-FFF2-40B4-BE49-F238E27FC236}">
                <a16:creationId xmlns:a16="http://schemas.microsoft.com/office/drawing/2014/main" id="{30B95D8C-02B6-A0C9-D359-1BC9E1C77706}"/>
              </a:ext>
            </a:extLst>
          </xdr:cNvPr>
          <xdr:cNvCxnSpPr/>
        </xdr:nvCxnSpPr>
        <xdr:spPr>
          <a:xfrm flipV="1">
            <a:off x="17390273" y="3114777"/>
            <a:ext cx="52027" cy="340179"/>
          </a:xfrm>
          <a:prstGeom prst="straightConnector1">
            <a:avLst/>
          </a:prstGeom>
          <a:ln>
            <a:solidFill>
              <a:schemeClr val="tx1"/>
            </a:solidFill>
            <a:tailEnd type="triangle"/>
          </a:ln>
        </xdr:spPr>
        <xdr:style>
          <a:lnRef idx="1">
            <a:schemeClr val="accent1"/>
          </a:lnRef>
          <a:fillRef idx="0">
            <a:schemeClr val="accent1"/>
          </a:fillRef>
          <a:effectRef idx="0">
            <a:schemeClr val="accent1"/>
          </a:effectRef>
          <a:fontRef idx="minor">
            <a:schemeClr val="tx1"/>
          </a:fontRef>
        </xdr:style>
      </xdr:cxnSp>
      <xdr:sp macro="" textlink="">
        <xdr:nvSpPr>
          <xdr:cNvPr id="39" name="テキスト ボックス 38">
            <a:extLst>
              <a:ext uri="{FF2B5EF4-FFF2-40B4-BE49-F238E27FC236}">
                <a16:creationId xmlns:a16="http://schemas.microsoft.com/office/drawing/2014/main" id="{D9B78013-DC0B-A318-1FCD-5BB3AF5FBDD2}"/>
              </a:ext>
            </a:extLst>
          </xdr:cNvPr>
          <xdr:cNvSpPr txBox="1"/>
        </xdr:nvSpPr>
        <xdr:spPr>
          <a:xfrm>
            <a:off x="14325233" y="1459622"/>
            <a:ext cx="574587" cy="532851"/>
          </a:xfrm>
          <a:prstGeom prst="rect">
            <a:avLst/>
          </a:prstGeom>
        </xdr:spPr>
        <xdr:txBody>
          <a:bodyPr vertOverflow="clip" horzOverflow="clip" wrap="square" rtlCol="0" anchor="t"/>
          <a:lstStyle/>
          <a:p>
            <a:r>
              <a:rPr kumimoji="1" lang="ja-JP" altLang="en-US" sz="900" kern="1200"/>
              <a:t>１号室</a:t>
            </a:r>
            <a:endParaRPr kumimoji="1" lang="en-US" altLang="ja-JP" sz="900" kern="1200"/>
          </a:p>
          <a:p>
            <a:r>
              <a:rPr kumimoji="1" lang="ja-JP" altLang="en-US" sz="900" kern="1200" baseline="0"/>
              <a:t>  </a:t>
            </a:r>
            <a:r>
              <a:rPr kumimoji="1" lang="en-US" altLang="ja-JP" sz="900" kern="1200"/>
              <a:t>80</a:t>
            </a:r>
            <a:r>
              <a:rPr kumimoji="1" lang="ja-JP" altLang="en-US" sz="900" kern="1200"/>
              <a:t>㎡</a:t>
            </a:r>
          </a:p>
        </xdr:txBody>
      </xdr:sp>
      <xdr:sp macro="" textlink="">
        <xdr:nvSpPr>
          <xdr:cNvPr id="40" name="テキスト ボックス 39">
            <a:extLst>
              <a:ext uri="{FF2B5EF4-FFF2-40B4-BE49-F238E27FC236}">
                <a16:creationId xmlns:a16="http://schemas.microsoft.com/office/drawing/2014/main" id="{614562E2-0AF5-3DA4-BCB7-0C342F4CAB0B}"/>
              </a:ext>
            </a:extLst>
          </xdr:cNvPr>
          <xdr:cNvSpPr txBox="1"/>
        </xdr:nvSpPr>
        <xdr:spPr>
          <a:xfrm>
            <a:off x="14328665" y="2130260"/>
            <a:ext cx="639192" cy="542572"/>
          </a:xfrm>
          <a:prstGeom prst="rect">
            <a:avLst/>
          </a:prstGeom>
        </xdr:spPr>
        <xdr:txBody>
          <a:bodyPr vertOverflow="clip" horzOverflow="clip" wrap="square" rtlCol="0" anchor="t"/>
          <a:lstStyle/>
          <a:p>
            <a:r>
              <a:rPr kumimoji="1" lang="ja-JP" altLang="en-US" sz="900" kern="1200"/>
              <a:t>２号室</a:t>
            </a:r>
            <a:endParaRPr kumimoji="1" lang="en-US" altLang="ja-JP" sz="900" kern="1200"/>
          </a:p>
          <a:p>
            <a:r>
              <a:rPr kumimoji="1" lang="ja-JP" altLang="en-US" sz="900" kern="1200" baseline="0"/>
              <a:t>  </a:t>
            </a:r>
            <a:r>
              <a:rPr kumimoji="1" lang="en-US" altLang="ja-JP" sz="900" kern="1200"/>
              <a:t>95</a:t>
            </a:r>
            <a:r>
              <a:rPr kumimoji="1" lang="ja-JP" altLang="en-US" sz="900" kern="1200"/>
              <a:t>㎡</a:t>
            </a:r>
          </a:p>
        </xdr:txBody>
      </xdr:sp>
      <xdr:sp macro="" textlink="">
        <xdr:nvSpPr>
          <xdr:cNvPr id="41" name="テキスト ボックス 40">
            <a:extLst>
              <a:ext uri="{FF2B5EF4-FFF2-40B4-BE49-F238E27FC236}">
                <a16:creationId xmlns:a16="http://schemas.microsoft.com/office/drawing/2014/main" id="{AF4D3261-0338-EFF0-5BC6-3F60DED4524E}"/>
              </a:ext>
            </a:extLst>
          </xdr:cNvPr>
          <xdr:cNvSpPr txBox="1"/>
        </xdr:nvSpPr>
        <xdr:spPr>
          <a:xfrm>
            <a:off x="14290931" y="2714566"/>
            <a:ext cx="847302" cy="464244"/>
          </a:xfrm>
          <a:prstGeom prst="rect">
            <a:avLst/>
          </a:prstGeom>
        </xdr:spPr>
        <xdr:txBody>
          <a:bodyPr vertOverflow="clip" horzOverflow="clip" wrap="square" rtlCol="0" anchor="t"/>
          <a:lstStyle/>
          <a:p>
            <a:r>
              <a:rPr kumimoji="1" lang="ja-JP" altLang="en-US" sz="900" kern="1200"/>
              <a:t>３号室</a:t>
            </a:r>
            <a:r>
              <a:rPr kumimoji="1" lang="ja-JP" altLang="en-US" sz="800" kern="1200"/>
              <a:t> </a:t>
            </a:r>
            <a:r>
              <a:rPr kumimoji="1" lang="ja-JP" altLang="en-US" sz="900" kern="1200" baseline="0"/>
              <a:t>  </a:t>
            </a:r>
            <a:r>
              <a:rPr kumimoji="1" lang="en-US" altLang="ja-JP" sz="900" kern="1200"/>
              <a:t>85</a:t>
            </a:r>
            <a:r>
              <a:rPr kumimoji="1" lang="ja-JP" altLang="en-US" sz="900" kern="1200"/>
              <a:t>㎡</a:t>
            </a:r>
          </a:p>
        </xdr:txBody>
      </xdr:sp>
      <xdr:sp macro="" textlink="">
        <xdr:nvSpPr>
          <xdr:cNvPr id="42" name="テキスト ボックス 41">
            <a:extLst>
              <a:ext uri="{FF2B5EF4-FFF2-40B4-BE49-F238E27FC236}">
                <a16:creationId xmlns:a16="http://schemas.microsoft.com/office/drawing/2014/main" id="{0132CC77-9D73-E848-6A6A-444514770E23}"/>
              </a:ext>
            </a:extLst>
          </xdr:cNvPr>
          <xdr:cNvSpPr txBox="1"/>
        </xdr:nvSpPr>
        <xdr:spPr>
          <a:xfrm>
            <a:off x="15160529" y="2583068"/>
            <a:ext cx="565439" cy="556294"/>
          </a:xfrm>
          <a:prstGeom prst="rect">
            <a:avLst/>
          </a:prstGeom>
        </xdr:spPr>
        <xdr:txBody>
          <a:bodyPr vertOverflow="clip" horzOverflow="clip" wrap="square" rtlCol="0" anchor="t"/>
          <a:lstStyle/>
          <a:p>
            <a:r>
              <a:rPr kumimoji="1" lang="ja-JP" altLang="en-US" sz="900" kern="1200"/>
              <a:t>４号室</a:t>
            </a:r>
            <a:endParaRPr kumimoji="1" lang="en-US" altLang="ja-JP" sz="900" kern="1200"/>
          </a:p>
          <a:p>
            <a:r>
              <a:rPr kumimoji="1" lang="ja-JP" altLang="en-US" sz="900" kern="1200" baseline="0"/>
              <a:t>  </a:t>
            </a:r>
            <a:r>
              <a:rPr kumimoji="1" lang="en-US" altLang="ja-JP" sz="900" kern="1200"/>
              <a:t>80</a:t>
            </a:r>
            <a:r>
              <a:rPr kumimoji="1" lang="ja-JP" altLang="en-US" sz="900" kern="1200"/>
              <a:t>㎡</a:t>
            </a:r>
          </a:p>
        </xdr:txBody>
      </xdr:sp>
      <xdr:sp macro="" textlink="">
        <xdr:nvSpPr>
          <xdr:cNvPr id="43" name="テキスト ボックス 42">
            <a:extLst>
              <a:ext uri="{FF2B5EF4-FFF2-40B4-BE49-F238E27FC236}">
                <a16:creationId xmlns:a16="http://schemas.microsoft.com/office/drawing/2014/main" id="{9474E8A0-6DCF-1081-DC2E-161AE53CF7E7}"/>
              </a:ext>
            </a:extLst>
          </xdr:cNvPr>
          <xdr:cNvSpPr txBox="1"/>
        </xdr:nvSpPr>
        <xdr:spPr>
          <a:xfrm>
            <a:off x="15794005" y="2579637"/>
            <a:ext cx="592882" cy="520847"/>
          </a:xfrm>
          <a:prstGeom prst="rect">
            <a:avLst/>
          </a:prstGeom>
        </xdr:spPr>
        <xdr:txBody>
          <a:bodyPr vertOverflow="clip" horzOverflow="clip" wrap="square" rtlCol="0" anchor="t"/>
          <a:lstStyle/>
          <a:p>
            <a:r>
              <a:rPr kumimoji="1" lang="ja-JP" altLang="en-US" sz="900" kern="1200"/>
              <a:t>５号室</a:t>
            </a:r>
            <a:endParaRPr kumimoji="1" lang="en-US" altLang="ja-JP" sz="900" kern="1200"/>
          </a:p>
          <a:p>
            <a:r>
              <a:rPr kumimoji="1" lang="ja-JP" altLang="en-US" sz="900" kern="1200" baseline="0"/>
              <a:t>  </a:t>
            </a:r>
            <a:r>
              <a:rPr kumimoji="1" lang="en-US" altLang="ja-JP" sz="900" kern="1200"/>
              <a:t>75</a:t>
            </a:r>
            <a:r>
              <a:rPr kumimoji="1" lang="ja-JP" altLang="en-US" sz="900" kern="1200"/>
              <a:t>㎡</a:t>
            </a:r>
          </a:p>
        </xdr:txBody>
      </xdr:sp>
      <xdr:sp macro="" textlink="">
        <xdr:nvSpPr>
          <xdr:cNvPr id="44" name="テキスト ボックス 43">
            <a:extLst>
              <a:ext uri="{FF2B5EF4-FFF2-40B4-BE49-F238E27FC236}">
                <a16:creationId xmlns:a16="http://schemas.microsoft.com/office/drawing/2014/main" id="{84E1C0AB-6C01-991C-2ED2-7114AD3B73B5}"/>
              </a:ext>
            </a:extLst>
          </xdr:cNvPr>
          <xdr:cNvSpPr txBox="1"/>
        </xdr:nvSpPr>
        <xdr:spPr>
          <a:xfrm>
            <a:off x="16540682" y="2581353"/>
            <a:ext cx="565439" cy="528851"/>
          </a:xfrm>
          <a:prstGeom prst="rect">
            <a:avLst/>
          </a:prstGeom>
        </xdr:spPr>
        <xdr:txBody>
          <a:bodyPr vertOverflow="clip" horzOverflow="clip" wrap="square" rtlCol="0" anchor="t"/>
          <a:lstStyle/>
          <a:p>
            <a:r>
              <a:rPr kumimoji="1" lang="ja-JP" altLang="en-US" sz="900" kern="1200"/>
              <a:t>６号室</a:t>
            </a:r>
            <a:endParaRPr kumimoji="1" lang="en-US" altLang="ja-JP" sz="900" kern="1200"/>
          </a:p>
          <a:p>
            <a:r>
              <a:rPr kumimoji="1" lang="ja-JP" altLang="en-US" sz="900" kern="1200" baseline="0"/>
              <a:t>  </a:t>
            </a:r>
            <a:r>
              <a:rPr kumimoji="1" lang="en-US" altLang="ja-JP" sz="900" kern="1200"/>
              <a:t>95</a:t>
            </a:r>
            <a:r>
              <a:rPr kumimoji="1" lang="ja-JP" altLang="en-US" sz="900" kern="1200"/>
              <a:t>㎡</a:t>
            </a:r>
          </a:p>
        </xdr:txBody>
      </xdr:sp>
      <xdr:sp macro="" textlink="">
        <xdr:nvSpPr>
          <xdr:cNvPr id="45" name="テキスト ボックス 44">
            <a:extLst>
              <a:ext uri="{FF2B5EF4-FFF2-40B4-BE49-F238E27FC236}">
                <a16:creationId xmlns:a16="http://schemas.microsoft.com/office/drawing/2014/main" id="{449EC413-7492-540E-08BF-F60936322906}"/>
              </a:ext>
            </a:extLst>
          </xdr:cNvPr>
          <xdr:cNvSpPr txBox="1"/>
        </xdr:nvSpPr>
        <xdr:spPr>
          <a:xfrm>
            <a:off x="17172442" y="2587071"/>
            <a:ext cx="575159" cy="503694"/>
          </a:xfrm>
          <a:prstGeom prst="rect">
            <a:avLst/>
          </a:prstGeom>
        </xdr:spPr>
        <xdr:txBody>
          <a:bodyPr vertOverflow="clip" horzOverflow="clip" wrap="square" rtlCol="0" anchor="t"/>
          <a:lstStyle/>
          <a:p>
            <a:r>
              <a:rPr kumimoji="1" lang="ja-JP" altLang="en-US" sz="900" kern="1200"/>
              <a:t>７号室</a:t>
            </a:r>
            <a:endParaRPr kumimoji="1" lang="en-US" altLang="ja-JP" sz="900" kern="1200"/>
          </a:p>
          <a:p>
            <a:r>
              <a:rPr kumimoji="1" lang="ja-JP" altLang="en-US" sz="900" kern="1200" baseline="0"/>
              <a:t>  </a:t>
            </a:r>
            <a:r>
              <a:rPr kumimoji="1" lang="en-US" altLang="ja-JP" sz="900" kern="1200"/>
              <a:t>50</a:t>
            </a:r>
            <a:r>
              <a:rPr kumimoji="1" lang="ja-JP" altLang="en-US" sz="900" kern="1200"/>
              <a:t>㎡</a:t>
            </a:r>
          </a:p>
        </xdr:txBody>
      </xdr:sp>
      <xdr:sp macro="" textlink="">
        <xdr:nvSpPr>
          <xdr:cNvPr id="46" name="テキスト ボックス 45">
            <a:extLst>
              <a:ext uri="{FF2B5EF4-FFF2-40B4-BE49-F238E27FC236}">
                <a16:creationId xmlns:a16="http://schemas.microsoft.com/office/drawing/2014/main" id="{6A21C453-D31F-DC5E-25D8-DB19520E146A}"/>
              </a:ext>
            </a:extLst>
          </xdr:cNvPr>
          <xdr:cNvSpPr txBox="1"/>
        </xdr:nvSpPr>
        <xdr:spPr>
          <a:xfrm>
            <a:off x="17769903" y="2575636"/>
            <a:ext cx="580301" cy="505409"/>
          </a:xfrm>
          <a:prstGeom prst="rect">
            <a:avLst/>
          </a:prstGeom>
        </xdr:spPr>
        <xdr:txBody>
          <a:bodyPr vertOverflow="clip" horzOverflow="clip" wrap="square" rtlCol="0" anchor="t"/>
          <a:lstStyle/>
          <a:p>
            <a:r>
              <a:rPr kumimoji="1" lang="ja-JP" altLang="en-US" sz="900" kern="1200"/>
              <a:t>８号室</a:t>
            </a:r>
            <a:endParaRPr kumimoji="1" lang="en-US" altLang="ja-JP" sz="900" kern="1200"/>
          </a:p>
          <a:p>
            <a:r>
              <a:rPr kumimoji="1" lang="ja-JP" altLang="en-US" sz="900" kern="1200" baseline="0"/>
              <a:t>  </a:t>
            </a:r>
            <a:r>
              <a:rPr kumimoji="1" lang="en-US" altLang="ja-JP" sz="900" kern="1200"/>
              <a:t>95</a:t>
            </a:r>
            <a:r>
              <a:rPr kumimoji="1" lang="ja-JP" altLang="en-US" sz="900" kern="1200"/>
              <a:t>㎡</a:t>
            </a:r>
          </a:p>
        </xdr:txBody>
      </xdr:sp>
      <xdr:sp macro="" textlink="">
        <xdr:nvSpPr>
          <xdr:cNvPr id="47" name="テキスト ボックス 46">
            <a:extLst>
              <a:ext uri="{FF2B5EF4-FFF2-40B4-BE49-F238E27FC236}">
                <a16:creationId xmlns:a16="http://schemas.microsoft.com/office/drawing/2014/main" id="{1F7982E7-4607-9C1E-8EFA-5CCE2FE0ACF5}"/>
              </a:ext>
            </a:extLst>
          </xdr:cNvPr>
          <xdr:cNvSpPr txBox="1"/>
        </xdr:nvSpPr>
        <xdr:spPr>
          <a:xfrm>
            <a:off x="17852230" y="2069656"/>
            <a:ext cx="575729" cy="505981"/>
          </a:xfrm>
          <a:prstGeom prst="rect">
            <a:avLst/>
          </a:prstGeom>
        </xdr:spPr>
        <xdr:txBody>
          <a:bodyPr vertOverflow="clip" horzOverflow="clip" wrap="square" rtlCol="0" anchor="t"/>
          <a:lstStyle/>
          <a:p>
            <a:r>
              <a:rPr kumimoji="1" lang="ja-JP" altLang="en-US" sz="900" kern="1200"/>
              <a:t>９号室</a:t>
            </a:r>
            <a:endParaRPr kumimoji="1" lang="en-US" altLang="ja-JP" sz="900" kern="1200"/>
          </a:p>
          <a:p>
            <a:r>
              <a:rPr kumimoji="1" lang="ja-JP" altLang="en-US" sz="900" kern="1200" baseline="0"/>
              <a:t>  </a:t>
            </a:r>
            <a:r>
              <a:rPr kumimoji="1" lang="en-US" altLang="ja-JP" sz="900" kern="1200"/>
              <a:t>60</a:t>
            </a:r>
            <a:r>
              <a:rPr kumimoji="1" lang="ja-JP" altLang="en-US" sz="900" kern="1200"/>
              <a:t>㎡</a:t>
            </a:r>
          </a:p>
        </xdr:txBody>
      </xdr:sp>
      <xdr:sp macro="" textlink="">
        <xdr:nvSpPr>
          <xdr:cNvPr id="48" name="テキスト ボックス 47">
            <a:extLst>
              <a:ext uri="{FF2B5EF4-FFF2-40B4-BE49-F238E27FC236}">
                <a16:creationId xmlns:a16="http://schemas.microsoft.com/office/drawing/2014/main" id="{5B6827C2-ED7F-123C-3095-EDCBFAF08D93}"/>
              </a:ext>
            </a:extLst>
          </xdr:cNvPr>
          <xdr:cNvSpPr txBox="1"/>
        </xdr:nvSpPr>
        <xdr:spPr>
          <a:xfrm>
            <a:off x="17866524" y="1486494"/>
            <a:ext cx="580874" cy="544858"/>
          </a:xfrm>
          <a:prstGeom prst="rect">
            <a:avLst/>
          </a:prstGeom>
        </xdr:spPr>
        <xdr:txBody>
          <a:bodyPr vertOverflow="clip" horzOverflow="clip" wrap="square" rtlCol="0" anchor="t"/>
          <a:lstStyle/>
          <a:p>
            <a:r>
              <a:rPr kumimoji="1" lang="en-US" altLang="ja-JP" sz="900" kern="1200"/>
              <a:t>10</a:t>
            </a:r>
            <a:r>
              <a:rPr kumimoji="1" lang="ja-JP" altLang="en-US" sz="900" kern="1200"/>
              <a:t>号</a:t>
            </a:r>
            <a:r>
              <a:rPr kumimoji="1" lang="ja-JP" altLang="en-US" sz="800" kern="1200"/>
              <a:t>室</a:t>
            </a:r>
            <a:endParaRPr kumimoji="1" lang="en-US" altLang="ja-JP" sz="800" kern="1200"/>
          </a:p>
          <a:p>
            <a:r>
              <a:rPr kumimoji="1" lang="ja-JP" altLang="en-US" sz="900" kern="1200" baseline="0"/>
              <a:t>  </a:t>
            </a:r>
            <a:r>
              <a:rPr kumimoji="1" lang="en-US" altLang="ja-JP" sz="900" kern="1200"/>
              <a:t>85</a:t>
            </a:r>
            <a:r>
              <a:rPr kumimoji="1" lang="ja-JP" altLang="en-US" sz="900" kern="1200"/>
              <a:t>㎡</a:t>
            </a:r>
          </a:p>
        </xdr:txBody>
      </xdr:sp>
      <xdr:sp macro="" textlink="">
        <xdr:nvSpPr>
          <xdr:cNvPr id="49" name="テキスト ボックス 48">
            <a:extLst>
              <a:ext uri="{FF2B5EF4-FFF2-40B4-BE49-F238E27FC236}">
                <a16:creationId xmlns:a16="http://schemas.microsoft.com/office/drawing/2014/main" id="{3A417ADC-8F23-5294-7E0B-894FC715E184}"/>
              </a:ext>
            </a:extLst>
          </xdr:cNvPr>
          <xdr:cNvSpPr txBox="1"/>
        </xdr:nvSpPr>
        <xdr:spPr>
          <a:xfrm>
            <a:off x="14278925" y="3373198"/>
            <a:ext cx="1213779" cy="533996"/>
          </a:xfrm>
          <a:prstGeom prst="rect">
            <a:avLst/>
          </a:prstGeom>
        </xdr:spPr>
        <xdr:txBody>
          <a:bodyPr vertOverflow="clip" horzOverflow="clip" wrap="square" rtlCol="0" anchor="t"/>
          <a:lstStyle/>
          <a:p>
            <a:r>
              <a:rPr kumimoji="1" lang="ja-JP" altLang="en-US" sz="900" kern="1200"/>
              <a:t>位置別土地効用比</a:t>
            </a:r>
            <a:endParaRPr kumimoji="1" lang="en-US" altLang="ja-JP" sz="900" kern="1200"/>
          </a:p>
          <a:p>
            <a:r>
              <a:rPr kumimoji="1" lang="ja-JP" altLang="en-US" sz="900" kern="1200" baseline="0"/>
              <a:t>  　　</a:t>
            </a:r>
            <a:r>
              <a:rPr kumimoji="1" lang="en-US" altLang="ja-JP" sz="900" kern="1200"/>
              <a:t>110</a:t>
            </a:r>
            <a:endParaRPr kumimoji="1" lang="ja-JP" altLang="en-US" sz="900" kern="1200"/>
          </a:p>
        </xdr:txBody>
      </xdr:sp>
      <xdr:sp macro="" textlink="">
        <xdr:nvSpPr>
          <xdr:cNvPr id="50" name="テキスト ボックス 49">
            <a:extLst>
              <a:ext uri="{FF2B5EF4-FFF2-40B4-BE49-F238E27FC236}">
                <a16:creationId xmlns:a16="http://schemas.microsoft.com/office/drawing/2014/main" id="{DFFA53A7-A491-7B90-A342-CC2854AA6BEA}"/>
              </a:ext>
            </a:extLst>
          </xdr:cNvPr>
          <xdr:cNvSpPr txBox="1"/>
        </xdr:nvSpPr>
        <xdr:spPr>
          <a:xfrm>
            <a:off x="15609337" y="3381201"/>
            <a:ext cx="1164040" cy="506554"/>
          </a:xfrm>
          <a:prstGeom prst="rect">
            <a:avLst/>
          </a:prstGeom>
        </xdr:spPr>
        <xdr:txBody>
          <a:bodyPr vertOverflow="clip" horzOverflow="clip" wrap="square" rtlCol="0" anchor="t"/>
          <a:lstStyle/>
          <a:p>
            <a:r>
              <a:rPr kumimoji="1" lang="ja-JP" altLang="en-US" sz="900" kern="1200"/>
              <a:t>位置別土地効用比</a:t>
            </a:r>
            <a:endParaRPr kumimoji="1" lang="en-US" altLang="ja-JP" sz="900" kern="1200"/>
          </a:p>
          <a:p>
            <a:r>
              <a:rPr kumimoji="1" lang="ja-JP" altLang="en-US" sz="900" kern="1200" baseline="0"/>
              <a:t>  　　</a:t>
            </a:r>
            <a:r>
              <a:rPr kumimoji="1" lang="en-US" altLang="ja-JP" sz="900" kern="1200"/>
              <a:t>100</a:t>
            </a:r>
            <a:endParaRPr kumimoji="1" lang="ja-JP" altLang="en-US" sz="900" kern="1200"/>
          </a:p>
        </xdr:txBody>
      </xdr:sp>
      <xdr:sp macro="" textlink="">
        <xdr:nvSpPr>
          <xdr:cNvPr id="51" name="テキスト ボックス 50">
            <a:extLst>
              <a:ext uri="{FF2B5EF4-FFF2-40B4-BE49-F238E27FC236}">
                <a16:creationId xmlns:a16="http://schemas.microsoft.com/office/drawing/2014/main" id="{C5357322-D963-58C6-7449-BAB250F26915}"/>
              </a:ext>
            </a:extLst>
          </xdr:cNvPr>
          <xdr:cNvSpPr txBox="1"/>
        </xdr:nvSpPr>
        <xdr:spPr>
          <a:xfrm>
            <a:off x="16639592" y="3456098"/>
            <a:ext cx="1146887" cy="538570"/>
          </a:xfrm>
          <a:prstGeom prst="rect">
            <a:avLst/>
          </a:prstGeom>
        </xdr:spPr>
        <xdr:txBody>
          <a:bodyPr vertOverflow="clip" horzOverflow="clip" wrap="square" rtlCol="0" anchor="t"/>
          <a:lstStyle/>
          <a:p>
            <a:r>
              <a:rPr kumimoji="1" lang="ja-JP" altLang="en-US" sz="900" kern="1200"/>
              <a:t>位置別土地効用比</a:t>
            </a:r>
            <a:endParaRPr kumimoji="1" lang="en-US" altLang="ja-JP" sz="900" kern="1200"/>
          </a:p>
          <a:p>
            <a:r>
              <a:rPr kumimoji="1" lang="ja-JP" altLang="en-US" sz="900" kern="1200" baseline="0"/>
              <a:t>  　　  </a:t>
            </a:r>
            <a:r>
              <a:rPr kumimoji="1" lang="en-US" altLang="ja-JP" sz="900" kern="1200"/>
              <a:t>90</a:t>
            </a:r>
            <a:endParaRPr kumimoji="1" lang="ja-JP" altLang="en-US" sz="900" kern="1200"/>
          </a:p>
        </xdr:txBody>
      </xdr:sp>
      <xdr:sp macro="" textlink="">
        <xdr:nvSpPr>
          <xdr:cNvPr id="52" name="テキスト ボックス 51">
            <a:extLst>
              <a:ext uri="{FF2B5EF4-FFF2-40B4-BE49-F238E27FC236}">
                <a16:creationId xmlns:a16="http://schemas.microsoft.com/office/drawing/2014/main" id="{67B67C00-C506-3608-C95B-387428C42239}"/>
              </a:ext>
            </a:extLst>
          </xdr:cNvPr>
          <xdr:cNvSpPr txBox="1"/>
        </xdr:nvSpPr>
        <xdr:spPr>
          <a:xfrm>
            <a:off x="17684142" y="3374913"/>
            <a:ext cx="1152031" cy="532281"/>
          </a:xfrm>
          <a:prstGeom prst="rect">
            <a:avLst/>
          </a:prstGeom>
        </xdr:spPr>
        <xdr:txBody>
          <a:bodyPr vertOverflow="clip" horzOverflow="clip" wrap="square" rtlCol="0" anchor="t"/>
          <a:lstStyle/>
          <a:p>
            <a:r>
              <a:rPr kumimoji="1" lang="ja-JP" altLang="en-US" sz="900" kern="1200"/>
              <a:t>位置別土地効用比</a:t>
            </a:r>
            <a:endParaRPr kumimoji="1" lang="en-US" altLang="ja-JP" sz="900" kern="1200"/>
          </a:p>
          <a:p>
            <a:r>
              <a:rPr kumimoji="1" lang="ja-JP" altLang="en-US" sz="900" kern="1200" baseline="0"/>
              <a:t>  　　</a:t>
            </a:r>
            <a:r>
              <a:rPr kumimoji="1" lang="en-US" altLang="ja-JP" sz="900" kern="1200"/>
              <a:t>110</a:t>
            </a:r>
            <a:endParaRPr kumimoji="1" lang="ja-JP" altLang="en-US" sz="900" kern="1200"/>
          </a:p>
        </xdr:txBody>
      </xdr:sp>
      <xdr:sp macro="" textlink="">
        <xdr:nvSpPr>
          <xdr:cNvPr id="53" name="テキスト ボックス 52">
            <a:extLst>
              <a:ext uri="{FF2B5EF4-FFF2-40B4-BE49-F238E27FC236}">
                <a16:creationId xmlns:a16="http://schemas.microsoft.com/office/drawing/2014/main" id="{529CBF3D-7C87-E0EE-98EB-4C065D855533}"/>
              </a:ext>
            </a:extLst>
          </xdr:cNvPr>
          <xdr:cNvSpPr txBox="1"/>
        </xdr:nvSpPr>
        <xdr:spPr>
          <a:xfrm>
            <a:off x="18633212" y="1393874"/>
            <a:ext cx="844441" cy="692364"/>
          </a:xfrm>
          <a:prstGeom prst="rect">
            <a:avLst/>
          </a:prstGeom>
        </xdr:spPr>
        <xdr:txBody>
          <a:bodyPr vertOverflow="clip" horzOverflow="clip" wrap="square" rtlCol="0" anchor="t"/>
          <a:lstStyle/>
          <a:p>
            <a:r>
              <a:rPr kumimoji="1" lang="ja-JP" altLang="en-US" sz="900" kern="1200"/>
              <a:t>位置別土地</a:t>
            </a:r>
            <a:endParaRPr kumimoji="1" lang="en-US" altLang="ja-JP" sz="900" kern="1200"/>
          </a:p>
          <a:p>
            <a:r>
              <a:rPr kumimoji="1" lang="ja-JP" altLang="en-US" sz="900" kern="1200"/>
              <a:t>　効用比</a:t>
            </a:r>
            <a:endParaRPr kumimoji="1" lang="en-US" altLang="ja-JP" sz="900" kern="1200"/>
          </a:p>
          <a:p>
            <a:r>
              <a:rPr kumimoji="1" lang="ja-JP" altLang="en-US" sz="900" kern="1200" baseline="0"/>
              <a:t>  　</a:t>
            </a:r>
            <a:r>
              <a:rPr kumimoji="1" lang="en-US" altLang="ja-JP" sz="900" kern="1200"/>
              <a:t>100</a:t>
            </a:r>
            <a:endParaRPr kumimoji="1" lang="ja-JP" altLang="en-US" sz="900" kern="1200"/>
          </a:p>
        </xdr:txBody>
      </xdr:sp>
      <xdr:sp macro="" textlink="">
        <xdr:nvSpPr>
          <xdr:cNvPr id="54" name="テキスト ボックス 53">
            <a:extLst>
              <a:ext uri="{FF2B5EF4-FFF2-40B4-BE49-F238E27FC236}">
                <a16:creationId xmlns:a16="http://schemas.microsoft.com/office/drawing/2014/main" id="{91C75B0A-D5BF-F115-9BF2-8937F7DDA0B1}"/>
              </a:ext>
            </a:extLst>
          </xdr:cNvPr>
          <xdr:cNvSpPr txBox="1"/>
        </xdr:nvSpPr>
        <xdr:spPr>
          <a:xfrm>
            <a:off x="18637215" y="2102245"/>
            <a:ext cx="850157" cy="688362"/>
          </a:xfrm>
          <a:prstGeom prst="rect">
            <a:avLst/>
          </a:prstGeom>
        </xdr:spPr>
        <xdr:txBody>
          <a:bodyPr vertOverflow="clip" horzOverflow="clip" wrap="square" rtlCol="0" anchor="t"/>
          <a:lstStyle/>
          <a:p>
            <a:r>
              <a:rPr kumimoji="1" lang="ja-JP" altLang="en-US" sz="900" kern="1200"/>
              <a:t>位置別土地</a:t>
            </a:r>
            <a:endParaRPr kumimoji="1" lang="en-US" altLang="ja-JP" sz="900" kern="1200"/>
          </a:p>
          <a:p>
            <a:r>
              <a:rPr kumimoji="1" lang="ja-JP" altLang="en-US" sz="900" kern="1200"/>
              <a:t>　効用比</a:t>
            </a:r>
            <a:endParaRPr kumimoji="1" lang="en-US" altLang="ja-JP" sz="900" kern="1200"/>
          </a:p>
          <a:p>
            <a:r>
              <a:rPr kumimoji="1" lang="ja-JP" altLang="en-US" sz="900" kern="1200" baseline="0"/>
              <a:t>  　 </a:t>
            </a:r>
            <a:r>
              <a:rPr kumimoji="1" lang="en-US" altLang="ja-JP" sz="900" kern="1200"/>
              <a:t>90</a:t>
            </a:r>
            <a:endParaRPr kumimoji="1" lang="ja-JP" altLang="en-US" sz="900" kern="1200"/>
          </a:p>
        </xdr:txBody>
      </xdr:sp>
      <xdr:sp macro="" textlink="">
        <xdr:nvSpPr>
          <xdr:cNvPr id="55" name="テキスト ボックス 54">
            <a:extLst>
              <a:ext uri="{FF2B5EF4-FFF2-40B4-BE49-F238E27FC236}">
                <a16:creationId xmlns:a16="http://schemas.microsoft.com/office/drawing/2014/main" id="{45E3150F-871B-51A8-062D-67E7C1052F42}"/>
              </a:ext>
            </a:extLst>
          </xdr:cNvPr>
          <xdr:cNvSpPr txBox="1"/>
        </xdr:nvSpPr>
        <xdr:spPr>
          <a:xfrm>
            <a:off x="13286403" y="1373863"/>
            <a:ext cx="844445" cy="688362"/>
          </a:xfrm>
          <a:prstGeom prst="rect">
            <a:avLst/>
          </a:prstGeom>
        </xdr:spPr>
        <xdr:txBody>
          <a:bodyPr vertOverflow="clip" horzOverflow="clip" wrap="square" rtlCol="0" anchor="t"/>
          <a:lstStyle/>
          <a:p>
            <a:r>
              <a:rPr kumimoji="1" lang="ja-JP" altLang="en-US" sz="900" kern="1200"/>
              <a:t>位置別土地</a:t>
            </a:r>
            <a:endParaRPr kumimoji="1" lang="en-US" altLang="ja-JP" sz="900" kern="1200"/>
          </a:p>
          <a:p>
            <a:r>
              <a:rPr kumimoji="1" lang="ja-JP" altLang="en-US" sz="900" kern="1200"/>
              <a:t>　効用比</a:t>
            </a:r>
            <a:endParaRPr kumimoji="1" lang="en-US" altLang="ja-JP" sz="900" kern="1200"/>
          </a:p>
          <a:p>
            <a:r>
              <a:rPr kumimoji="1" lang="ja-JP" altLang="en-US" sz="900" kern="1200" baseline="0"/>
              <a:t>  　</a:t>
            </a:r>
            <a:r>
              <a:rPr kumimoji="1" lang="en-US" altLang="ja-JP" sz="900" kern="1200"/>
              <a:t>100</a:t>
            </a:r>
            <a:endParaRPr kumimoji="1" lang="ja-JP" altLang="en-US" sz="900" kern="1200"/>
          </a:p>
        </xdr:txBody>
      </xdr:sp>
      <xdr:sp macro="" textlink="">
        <xdr:nvSpPr>
          <xdr:cNvPr id="56" name="テキスト ボックス 55">
            <a:extLst>
              <a:ext uri="{FF2B5EF4-FFF2-40B4-BE49-F238E27FC236}">
                <a16:creationId xmlns:a16="http://schemas.microsoft.com/office/drawing/2014/main" id="{C9E00F72-B48B-B006-A353-FA90D06DC755}"/>
              </a:ext>
            </a:extLst>
          </xdr:cNvPr>
          <xdr:cNvSpPr txBox="1"/>
        </xdr:nvSpPr>
        <xdr:spPr>
          <a:xfrm>
            <a:off x="13315561" y="2066226"/>
            <a:ext cx="847304" cy="692364"/>
          </a:xfrm>
          <a:prstGeom prst="rect">
            <a:avLst/>
          </a:prstGeom>
        </xdr:spPr>
        <xdr:txBody>
          <a:bodyPr vertOverflow="clip" horzOverflow="clip" wrap="square" rtlCol="0" anchor="t"/>
          <a:lstStyle/>
          <a:p>
            <a:r>
              <a:rPr kumimoji="1" lang="ja-JP" altLang="en-US" sz="900" kern="1200"/>
              <a:t>位置別土地</a:t>
            </a:r>
            <a:endParaRPr kumimoji="1" lang="en-US" altLang="ja-JP" sz="900" kern="1200"/>
          </a:p>
          <a:p>
            <a:r>
              <a:rPr kumimoji="1" lang="ja-JP" altLang="en-US" sz="900" kern="1200"/>
              <a:t>　効用比</a:t>
            </a:r>
            <a:endParaRPr kumimoji="1" lang="en-US" altLang="ja-JP" sz="900" kern="1200"/>
          </a:p>
          <a:p>
            <a:r>
              <a:rPr kumimoji="1" lang="ja-JP" altLang="en-US" sz="900" kern="1200" baseline="0"/>
              <a:t>  　 </a:t>
            </a:r>
            <a:r>
              <a:rPr kumimoji="1" lang="en-US" altLang="ja-JP" sz="900" kern="1200"/>
              <a:t>95</a:t>
            </a:r>
            <a:endParaRPr kumimoji="1" lang="ja-JP" altLang="en-US" sz="900" kern="1200"/>
          </a:p>
        </xdr:txBody>
      </xdr:sp>
    </xdr:grp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21474836470000000000"/>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21474836470000000000"/>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a:ln>
        <a:ln w="12700" cap="flat" cmpd="sng" algn="ctr">
          <a:solidFill>
            <a:schemeClr val="phClr"/>
          </a:solidFill>
          <a:prstDash val="solid"/>
          <a:miter/>
        </a:ln>
        <a:ln w="19050" cap="flat" cmpd="sng" algn="ctr">
          <a:solidFill>
            <a:schemeClr val="phClr"/>
          </a:solidFill>
          <a:prstDash val="solid"/>
          <a:miter/>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spDef>
      <a:spPr/>
      <a:bodyPr/>
      <a:lstStyle/>
      <a:style>
        <a:lnRef idx="1">
          <a:schemeClr val="accent1"/>
        </a:lnRef>
        <a:fillRef idx="0">
          <a:schemeClr val="accent1"/>
        </a:fillRef>
        <a:effectRef idx="0">
          <a:schemeClr val="accent1"/>
        </a:effectRef>
        <a:fontRef idx="minor">
          <a:schemeClr val="tx1"/>
        </a:fontRef>
      </a:style>
    </a:spDef>
    <a:lnDef>
      <a:spPr/>
      <a:bodyPr/>
      <a:lstStyle/>
      <a:style>
        <a:lnRef idx="1">
          <a:schemeClr val="accent1"/>
        </a:lnRef>
        <a:fillRef idx="0">
          <a:schemeClr val="accent1"/>
        </a:fillRef>
        <a:effectRef idx="0">
          <a:schemeClr val="accent1"/>
        </a:effectRef>
        <a:fontRef idx="minor">
          <a:schemeClr val="tx1"/>
        </a:fontRef>
      </a:style>
    </a:lnDef>
    <a:txDef>
      <a:spPr/>
      <a:bodyPr/>
      <a:lstStyle/>
    </a:txDef>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4" Type="http://schemas.openxmlformats.org/officeDocument/2006/relationships/comments" Target="../comments1.xml"/></Relationships>
</file>

<file path=xl/worksheets/_rels/sheet2.xml.rels><?xml version="1.0" encoding="UTF-8" standalone="yes"?>
<Relationships xmlns="http://schemas.openxmlformats.org/package/2006/relationships"><Relationship Id="rId3" Type="http://schemas.openxmlformats.org/officeDocument/2006/relationships/vmlDrawing" Target="../drawings/vmlDrawing2.vml"/><Relationship Id="rId2" Type="http://schemas.openxmlformats.org/officeDocument/2006/relationships/drawing" Target="../drawings/drawing2.xml"/><Relationship Id="rId1" Type="http://schemas.openxmlformats.org/officeDocument/2006/relationships/printerSettings" Target="../printerSettings/printerSettings2.bin"/><Relationship Id="rId4" Type="http://schemas.openxmlformats.org/officeDocument/2006/relationships/comments" Target="../comments2.xml"/></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6.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8AEB3ED-34D1-4A1C-860B-BEEDBA6BF5C0}">
  <dimension ref="A1:EO50"/>
  <sheetViews>
    <sheetView tabSelected="1" topLeftCell="A13" zoomScaleNormal="100" zoomScaleSheetLayoutView="75" workbookViewId="0">
      <selection activeCell="AF26" sqref="AF26"/>
    </sheetView>
  </sheetViews>
  <sheetFormatPr defaultColWidth="9" defaultRowHeight="16.5"/>
  <cols>
    <col min="1" max="181" width="2.75" style="1" customWidth="1"/>
    <col min="182" max="182" width="0.75" style="1" customWidth="1"/>
    <col min="183" max="184" width="3.125" style="1" customWidth="1"/>
    <col min="185" max="187" width="2.75" style="1" customWidth="1"/>
    <col min="188" max="189" width="3.125" style="1" customWidth="1"/>
    <col min="190" max="192" width="2.75" style="1" customWidth="1"/>
    <col min="193" max="194" width="3.125" style="1" customWidth="1"/>
    <col min="195" max="197" width="2.75" style="1" customWidth="1"/>
    <col min="198" max="199" width="3.125" style="1" customWidth="1"/>
    <col min="200" max="202" width="2.75" style="1" customWidth="1"/>
    <col min="203" max="204" width="3.125" style="1" customWidth="1"/>
    <col min="205" max="207" width="2.75" style="1" customWidth="1"/>
    <col min="208" max="209" width="3.125" style="1" customWidth="1"/>
    <col min="210" max="212" width="2.75" style="1" customWidth="1"/>
    <col min="213" max="213" width="0.375" style="1" customWidth="1"/>
    <col min="214" max="227" width="2.75" style="1" customWidth="1"/>
    <col min="228" max="16384" width="9" style="1"/>
  </cols>
  <sheetData>
    <row r="1" spans="1:127" ht="16.350000000000001" customHeight="1">
      <c r="A1" s="11" t="s">
        <v>38</v>
      </c>
      <c r="F1" s="1" t="s">
        <v>0</v>
      </c>
      <c r="AH1" s="29"/>
      <c r="CX1" s="16"/>
      <c r="CY1" s="16"/>
      <c r="CZ1" s="16"/>
      <c r="DA1" s="16"/>
      <c r="DB1" s="16"/>
      <c r="DC1" s="16"/>
      <c r="DD1" s="16"/>
      <c r="DE1" s="16"/>
      <c r="DF1" s="16"/>
      <c r="DG1" s="16"/>
      <c r="DH1" s="16"/>
      <c r="DI1" s="16"/>
      <c r="DJ1" s="16"/>
      <c r="DK1" s="16"/>
      <c r="DL1" s="16"/>
      <c r="DM1" s="16"/>
      <c r="DN1" s="16"/>
      <c r="DO1" s="16"/>
      <c r="DP1" s="16"/>
      <c r="DW1" s="28"/>
    </row>
    <row r="2" spans="1:127" ht="16.350000000000001" customHeight="1">
      <c r="AH2" s="29"/>
    </row>
    <row r="3" spans="1:127" ht="16.350000000000001" customHeight="1">
      <c r="A3" s="1" t="s">
        <v>1</v>
      </c>
      <c r="BF3" s="35"/>
      <c r="BG3" s="35"/>
      <c r="CX3" s="16"/>
      <c r="CY3" s="16"/>
      <c r="CZ3" s="16"/>
      <c r="DA3" s="16"/>
      <c r="DB3" s="16"/>
      <c r="DC3" s="16"/>
      <c r="DD3" s="16"/>
      <c r="DE3" s="16"/>
      <c r="DF3" s="16"/>
      <c r="DG3" s="16"/>
      <c r="DH3" s="16"/>
      <c r="DI3" s="16"/>
      <c r="DJ3" s="16"/>
      <c r="DK3" s="16"/>
      <c r="DL3" s="16"/>
      <c r="DM3" s="16"/>
      <c r="DN3" s="16"/>
      <c r="DO3" s="16"/>
      <c r="DP3" s="16"/>
    </row>
    <row r="4" spans="1:127" ht="16.350000000000001" customHeight="1">
      <c r="A4" s="1" t="s">
        <v>2</v>
      </c>
      <c r="AT4" s="31"/>
      <c r="AV4" s="31"/>
      <c r="AW4" s="36"/>
      <c r="AX4" s="36"/>
      <c r="BE4" s="35"/>
      <c r="BF4" s="35"/>
      <c r="CO4" s="18"/>
      <c r="CP4" s="18"/>
      <c r="CQ4" s="18"/>
      <c r="CR4" s="18"/>
      <c r="CS4" s="18"/>
      <c r="CT4" s="18"/>
      <c r="CU4" s="18"/>
      <c r="CV4" s="18"/>
      <c r="CW4" s="18"/>
      <c r="CX4" s="18"/>
      <c r="CY4" s="18"/>
      <c r="CZ4" s="18"/>
      <c r="DA4" s="18"/>
      <c r="DB4" s="18"/>
      <c r="DC4" s="18"/>
      <c r="DD4" s="18"/>
      <c r="DE4" s="18"/>
      <c r="DF4" s="18"/>
      <c r="DG4" s="18"/>
      <c r="DH4" s="18"/>
      <c r="DI4" s="18"/>
      <c r="DJ4" s="18"/>
      <c r="DK4" s="18"/>
      <c r="DL4" s="18"/>
      <c r="DM4" s="18"/>
      <c r="DN4" s="18"/>
      <c r="DO4" s="18"/>
      <c r="DP4" s="18"/>
      <c r="DQ4" s="18"/>
      <c r="DR4" s="18"/>
      <c r="DS4" s="18"/>
      <c r="DT4" s="18"/>
      <c r="DU4" s="18"/>
      <c r="DV4" s="18"/>
      <c r="DW4" s="18"/>
    </row>
    <row r="5" spans="1:127" ht="16.350000000000001" customHeight="1">
      <c r="A5" s="1" t="s">
        <v>4</v>
      </c>
      <c r="BE5" s="35"/>
      <c r="BF5" s="35"/>
      <c r="CO5" s="18"/>
      <c r="CP5" s="18"/>
      <c r="CQ5" s="18"/>
      <c r="CR5" s="18"/>
      <c r="CS5" s="18"/>
      <c r="CT5" s="18"/>
      <c r="CU5" s="18"/>
      <c r="CV5" s="18"/>
      <c r="CW5" s="18"/>
      <c r="CX5" s="18"/>
      <c r="CY5" s="18"/>
      <c r="CZ5" s="18"/>
      <c r="DA5" s="18"/>
      <c r="DB5" s="18"/>
      <c r="DC5" s="18"/>
      <c r="DD5" s="18"/>
      <c r="DE5" s="18"/>
      <c r="DF5" s="18"/>
      <c r="DG5" s="18"/>
      <c r="DH5" s="18"/>
      <c r="DI5" s="18"/>
      <c r="DJ5" s="18"/>
      <c r="DK5" s="18"/>
      <c r="DL5" s="18"/>
      <c r="DM5" s="18"/>
      <c r="DN5" s="18"/>
      <c r="DO5" s="18"/>
      <c r="DP5" s="18"/>
      <c r="DQ5" s="18"/>
      <c r="DR5" s="18"/>
      <c r="DS5" s="18"/>
      <c r="DT5" s="18"/>
      <c r="DU5" s="18"/>
      <c r="DV5" s="18"/>
      <c r="DW5" s="18"/>
    </row>
    <row r="6" spans="1:127" ht="16.350000000000001" customHeight="1">
      <c r="A6" s="1" t="s">
        <v>3</v>
      </c>
      <c r="CO6" s="18"/>
      <c r="CP6" s="18"/>
      <c r="CQ6" s="18"/>
      <c r="CR6" s="18"/>
      <c r="CS6" s="18"/>
      <c r="CT6" s="18"/>
      <c r="CU6" s="18"/>
      <c r="CV6" s="18"/>
      <c r="CW6" s="18"/>
      <c r="CX6" s="18"/>
      <c r="CY6" s="18"/>
      <c r="CZ6" s="18"/>
      <c r="DA6" s="18"/>
      <c r="DB6" s="18"/>
      <c r="DC6" s="18"/>
      <c r="DD6" s="18"/>
      <c r="DE6" s="18"/>
      <c r="DF6" s="18"/>
      <c r="DG6" s="18"/>
      <c r="DH6" s="18"/>
      <c r="DI6" s="18"/>
      <c r="DJ6" s="18"/>
      <c r="DK6" s="18"/>
      <c r="DL6" s="18"/>
      <c r="DM6" s="18"/>
      <c r="DN6" s="18"/>
      <c r="DO6" s="18"/>
      <c r="DP6" s="18"/>
      <c r="DQ6" s="18"/>
      <c r="DR6" s="18"/>
      <c r="DS6" s="18"/>
      <c r="DT6" s="18"/>
      <c r="DU6" s="18"/>
      <c r="DV6" s="18"/>
      <c r="DW6" s="18"/>
    </row>
    <row r="7" spans="1:127" ht="16.350000000000001" customHeight="1">
      <c r="T7" s="1" t="s">
        <v>5</v>
      </c>
      <c r="AN7" s="10"/>
      <c r="AO7" s="10"/>
      <c r="AP7" s="10"/>
      <c r="AQ7" s="10"/>
      <c r="AR7" s="10"/>
      <c r="AS7" s="10"/>
      <c r="AT7" s="10"/>
      <c r="AU7" s="10"/>
      <c r="AV7" s="10"/>
      <c r="AW7" s="10"/>
      <c r="AX7" s="10"/>
      <c r="AY7" s="10"/>
      <c r="AZ7" s="10"/>
      <c r="BA7" s="10"/>
      <c r="BB7" s="10"/>
      <c r="BC7" s="10"/>
      <c r="BD7" s="35"/>
      <c r="BE7" s="35"/>
      <c r="BF7" s="10"/>
      <c r="BG7" s="10"/>
      <c r="BH7" s="10"/>
      <c r="BI7" s="10"/>
      <c r="BJ7" s="10"/>
      <c r="BK7" s="10"/>
      <c r="BL7" s="10"/>
      <c r="BM7" s="10"/>
      <c r="CO7" s="18"/>
      <c r="CP7" s="18"/>
      <c r="CQ7" s="18"/>
      <c r="CR7" s="18"/>
      <c r="CS7" s="18"/>
      <c r="CT7" s="18"/>
      <c r="CU7" s="18"/>
      <c r="CV7" s="18"/>
      <c r="CW7" s="18"/>
      <c r="CX7" s="18"/>
      <c r="CY7" s="18"/>
      <c r="CZ7" s="18"/>
      <c r="DA7" s="18"/>
      <c r="DB7" s="18"/>
      <c r="DC7" s="18"/>
      <c r="DD7" s="18"/>
      <c r="DE7" s="18"/>
      <c r="DF7" s="18"/>
      <c r="DG7" s="18"/>
      <c r="DH7" s="18"/>
      <c r="DI7" s="18"/>
      <c r="DJ7" s="18"/>
      <c r="DK7" s="18"/>
      <c r="DL7" s="18"/>
      <c r="DM7" s="18"/>
      <c r="DN7" s="18"/>
      <c r="DO7" s="18"/>
      <c r="DP7" s="18"/>
      <c r="DQ7" s="18"/>
      <c r="DR7" s="18"/>
      <c r="DS7" s="18"/>
      <c r="DT7" s="18"/>
      <c r="DU7" s="18"/>
      <c r="DV7" s="18"/>
      <c r="DW7" s="18"/>
    </row>
    <row r="8" spans="1:127" ht="16.350000000000001" customHeight="1">
      <c r="AN8" s="10"/>
      <c r="AO8" s="10"/>
      <c r="AP8" s="10"/>
      <c r="AQ8" s="10"/>
      <c r="AR8" s="10"/>
      <c r="AS8" s="10"/>
      <c r="AT8" s="10"/>
      <c r="AU8" s="35"/>
      <c r="AV8" s="35"/>
      <c r="AW8" s="10"/>
      <c r="AX8" s="10"/>
      <c r="AY8" s="10"/>
      <c r="AZ8" s="10"/>
      <c r="BA8" s="10"/>
      <c r="BB8" s="10"/>
      <c r="BC8" s="10"/>
      <c r="BD8" s="10"/>
      <c r="BE8" s="10"/>
      <c r="BF8" s="10"/>
      <c r="BG8" s="10"/>
      <c r="BH8" s="10"/>
      <c r="BI8" s="10"/>
      <c r="BJ8" s="10"/>
      <c r="BK8" s="10"/>
      <c r="BL8" s="10"/>
      <c r="BM8" s="10"/>
      <c r="CO8" s="18"/>
      <c r="CP8" s="18"/>
      <c r="CQ8" s="18"/>
      <c r="CR8" s="18"/>
      <c r="CS8" s="18"/>
      <c r="CT8" s="18"/>
      <c r="CU8" s="18"/>
      <c r="CV8" s="18"/>
      <c r="CW8" s="18"/>
      <c r="CX8" s="18"/>
      <c r="CY8" s="18"/>
      <c r="CZ8" s="18"/>
      <c r="DA8" s="18"/>
      <c r="DB8" s="18"/>
      <c r="DC8" s="18"/>
      <c r="DD8" s="18"/>
      <c r="DE8" s="18"/>
      <c r="DF8" s="18"/>
      <c r="DG8" s="18"/>
      <c r="DH8" s="18"/>
      <c r="DI8" s="18"/>
      <c r="DJ8" s="18"/>
      <c r="DK8" s="18"/>
      <c r="DL8" s="18"/>
      <c r="DM8" s="18"/>
      <c r="DN8" s="18"/>
      <c r="DO8" s="18"/>
      <c r="DP8" s="18"/>
      <c r="DQ8" s="18"/>
      <c r="DR8" s="18"/>
      <c r="DS8" s="18"/>
      <c r="DT8" s="18"/>
      <c r="DU8" s="18"/>
      <c r="DV8" s="18"/>
      <c r="DW8" s="18"/>
    </row>
    <row r="9" spans="1:127" ht="16.350000000000001" customHeight="1">
      <c r="A9" s="29"/>
      <c r="B9" s="88" t="s">
        <v>6</v>
      </c>
      <c r="AN9" s="10"/>
      <c r="AO9" s="10"/>
      <c r="AP9" s="10"/>
      <c r="AQ9" s="10"/>
      <c r="AR9" s="10"/>
      <c r="AS9" s="10"/>
      <c r="AT9" s="10"/>
      <c r="AU9" s="10"/>
      <c r="AV9" s="10"/>
      <c r="AW9" s="10"/>
      <c r="AX9" s="10"/>
      <c r="AY9" s="10"/>
      <c r="AZ9" s="10"/>
      <c r="BA9" s="10"/>
      <c r="BB9" s="10"/>
      <c r="BC9" s="10"/>
      <c r="BD9" s="37"/>
      <c r="BE9" s="10"/>
      <c r="BF9" s="10"/>
      <c r="BG9" s="10"/>
      <c r="BH9" s="10"/>
      <c r="BI9" s="10"/>
      <c r="BJ9" s="10"/>
      <c r="BK9" s="10"/>
      <c r="BL9" s="10"/>
      <c r="BM9" s="10"/>
      <c r="CO9" s="18"/>
      <c r="CP9" s="18"/>
      <c r="CQ9" s="18"/>
      <c r="CR9" s="18"/>
      <c r="CS9" s="18"/>
      <c r="CT9" s="18"/>
      <c r="CU9" s="18"/>
      <c r="CV9" s="18"/>
      <c r="CW9" s="18"/>
      <c r="CX9" s="18"/>
      <c r="CY9" s="18"/>
      <c r="CZ9" s="18"/>
      <c r="DA9" s="18"/>
      <c r="DB9" s="18"/>
      <c r="DC9" s="18"/>
      <c r="DD9" s="18"/>
      <c r="DE9" s="18"/>
      <c r="DF9" s="18"/>
      <c r="DG9" s="18"/>
      <c r="DH9" s="18"/>
      <c r="DI9" s="18"/>
      <c r="DJ9" s="18"/>
      <c r="DK9" s="18"/>
      <c r="DL9" s="18"/>
      <c r="DM9" s="18"/>
      <c r="DN9" s="18"/>
      <c r="DO9" s="18"/>
      <c r="DP9" s="18"/>
      <c r="DQ9" s="18"/>
      <c r="DR9" s="18"/>
      <c r="DS9" s="18"/>
      <c r="DT9" s="18"/>
      <c r="DU9" s="18"/>
      <c r="DV9" s="18"/>
      <c r="DW9" s="18"/>
    </row>
    <row r="10" spans="1:127" ht="16.350000000000001" customHeight="1">
      <c r="A10" s="29"/>
      <c r="B10" s="80"/>
      <c r="C10" s="89" t="s">
        <v>7</v>
      </c>
      <c r="D10" s="38"/>
      <c r="E10" s="38"/>
      <c r="F10" s="38"/>
      <c r="G10" s="38"/>
      <c r="H10" s="38"/>
      <c r="I10" s="38"/>
      <c r="J10" s="38"/>
      <c r="K10" s="38"/>
      <c r="L10" s="38"/>
      <c r="M10" s="38"/>
      <c r="N10" s="38"/>
      <c r="O10" s="38"/>
      <c r="P10" s="38"/>
      <c r="Q10" s="38"/>
      <c r="R10" s="38"/>
      <c r="S10" s="38"/>
      <c r="T10" s="38"/>
      <c r="U10" s="38"/>
      <c r="V10" s="38"/>
      <c r="W10" s="38"/>
      <c r="X10" s="38"/>
      <c r="Y10" s="38"/>
      <c r="Z10" s="38"/>
      <c r="AA10" s="38"/>
      <c r="AB10" s="38"/>
      <c r="AC10" s="38"/>
      <c r="AD10" s="38"/>
      <c r="AN10" s="10"/>
      <c r="AO10" s="10"/>
      <c r="AP10" s="10"/>
      <c r="AQ10" s="10"/>
      <c r="AR10" s="10"/>
      <c r="AS10" s="10"/>
      <c r="AT10" s="10"/>
      <c r="AU10" s="37"/>
      <c r="AV10" s="10"/>
      <c r="AW10" s="10"/>
      <c r="AX10" s="10"/>
      <c r="AY10" s="10"/>
      <c r="AZ10" s="10"/>
      <c r="BA10" s="10"/>
      <c r="BB10" s="10"/>
      <c r="BC10" s="10"/>
      <c r="BD10" s="10"/>
      <c r="BE10" s="10"/>
      <c r="BF10" s="10"/>
      <c r="BG10" s="10"/>
      <c r="BH10" s="10"/>
      <c r="BI10" s="10"/>
      <c r="BJ10" s="10"/>
      <c r="BK10" s="10"/>
      <c r="BL10" s="10"/>
      <c r="BM10" s="10"/>
      <c r="CO10" s="18"/>
      <c r="CP10" s="18"/>
      <c r="CQ10" s="18"/>
      <c r="CR10" s="18"/>
      <c r="CS10" s="18"/>
      <c r="CT10" s="18"/>
      <c r="CU10" s="18"/>
      <c r="CV10" s="18"/>
      <c r="CW10" s="18"/>
      <c r="CX10" s="18"/>
      <c r="CY10" s="18"/>
      <c r="CZ10" s="18"/>
      <c r="DA10" s="18"/>
      <c r="DB10" s="18"/>
      <c r="DC10" s="18"/>
      <c r="DD10" s="18"/>
      <c r="DE10" s="18"/>
      <c r="DF10" s="18"/>
      <c r="DG10" s="18"/>
      <c r="DH10" s="18"/>
      <c r="DI10" s="18"/>
      <c r="DJ10" s="18"/>
      <c r="DK10" s="18"/>
      <c r="DL10" s="18"/>
      <c r="DM10" s="18"/>
      <c r="DN10" s="18"/>
      <c r="DO10" s="18"/>
      <c r="DP10" s="18"/>
      <c r="DQ10" s="18"/>
      <c r="DR10" s="18"/>
      <c r="DS10" s="18"/>
      <c r="DT10" s="18"/>
      <c r="DU10" s="18"/>
      <c r="DV10" s="18"/>
      <c r="DW10" s="18"/>
    </row>
    <row r="11" spans="1:127" ht="16.350000000000001" customHeight="1">
      <c r="B11" s="84"/>
      <c r="C11" s="38" t="s">
        <v>389</v>
      </c>
      <c r="D11" s="38"/>
      <c r="E11" s="38"/>
      <c r="F11" s="38"/>
      <c r="G11" s="102">
        <v>4000</v>
      </c>
      <c r="H11" s="102"/>
      <c r="I11" s="38" t="s">
        <v>390</v>
      </c>
      <c r="J11" s="38"/>
      <c r="K11" s="38"/>
      <c r="L11" s="38"/>
      <c r="M11" s="38"/>
      <c r="N11" s="104">
        <v>140</v>
      </c>
      <c r="O11" s="104"/>
      <c r="P11" s="38" t="s">
        <v>391</v>
      </c>
      <c r="Q11" s="38"/>
      <c r="R11" s="38"/>
      <c r="S11" s="38"/>
      <c r="T11" s="38"/>
      <c r="U11" s="38"/>
      <c r="V11" s="38"/>
      <c r="W11" s="38"/>
      <c r="X11" s="38"/>
      <c r="Y11" s="38"/>
      <c r="Z11" s="38"/>
      <c r="AA11" s="38"/>
      <c r="AB11" s="38"/>
      <c r="AC11" s="38"/>
      <c r="AD11" s="38"/>
      <c r="AE11" s="34"/>
      <c r="AH11" s="10"/>
      <c r="AI11" s="10"/>
      <c r="AJ11" s="10"/>
      <c r="AK11" s="10"/>
      <c r="AL11" s="10"/>
      <c r="AM11" s="10"/>
      <c r="AN11" s="10"/>
      <c r="AO11" s="10"/>
      <c r="AP11" s="10"/>
      <c r="AQ11" s="10"/>
      <c r="AR11" s="10"/>
      <c r="AS11" s="10"/>
      <c r="AT11" s="10"/>
      <c r="AU11" s="10"/>
      <c r="AV11" s="10"/>
      <c r="AW11" s="10"/>
      <c r="AX11" s="10"/>
      <c r="AY11" s="10"/>
      <c r="AZ11" s="10"/>
      <c r="BA11" s="10"/>
      <c r="BB11" s="10"/>
      <c r="BC11" s="10"/>
      <c r="BD11" s="10"/>
      <c r="BE11" s="10"/>
      <c r="BF11" s="35"/>
      <c r="BG11" s="35"/>
      <c r="BK11" s="10"/>
      <c r="BL11" s="10"/>
      <c r="BM11" s="10"/>
      <c r="CO11" s="18"/>
      <c r="CP11" s="18"/>
      <c r="CQ11" s="18"/>
      <c r="CR11" s="18"/>
      <c r="CS11" s="18"/>
      <c r="CT11" s="18"/>
      <c r="CU11" s="18"/>
      <c r="CV11" s="18"/>
      <c r="CW11" s="18"/>
      <c r="CX11" s="18"/>
      <c r="CY11" s="18"/>
      <c r="CZ11" s="18"/>
      <c r="DA11" s="18"/>
      <c r="DB11" s="18"/>
      <c r="DC11" s="18"/>
      <c r="DD11" s="18"/>
      <c r="DE11" s="18"/>
      <c r="DF11" s="18"/>
      <c r="DG11" s="18"/>
      <c r="DH11" s="18"/>
      <c r="DI11" s="18"/>
      <c r="DJ11" s="18"/>
      <c r="DK11" s="18"/>
      <c r="DL11" s="18"/>
      <c r="DM11" s="18"/>
      <c r="DN11" s="18"/>
      <c r="DO11" s="18"/>
      <c r="DP11" s="18"/>
      <c r="DQ11" s="18"/>
      <c r="DR11" s="18"/>
      <c r="DS11" s="18"/>
      <c r="DT11" s="18"/>
      <c r="DU11" s="18"/>
      <c r="DV11" s="18"/>
      <c r="DW11" s="18"/>
    </row>
    <row r="12" spans="1:127" ht="16.350000000000001" customHeight="1">
      <c r="B12" s="84"/>
      <c r="C12" s="38" t="s">
        <v>392</v>
      </c>
      <c r="D12" s="38"/>
      <c r="E12" s="38"/>
      <c r="F12" s="38"/>
      <c r="G12" s="38"/>
      <c r="H12" s="38"/>
      <c r="I12" s="38"/>
      <c r="J12" s="38"/>
      <c r="K12" s="105">
        <v>70</v>
      </c>
      <c r="L12" s="105"/>
      <c r="M12" s="105"/>
      <c r="N12" s="38" t="s">
        <v>393</v>
      </c>
      <c r="O12" s="38"/>
      <c r="P12" s="38"/>
      <c r="Q12" s="38"/>
      <c r="R12" s="38"/>
      <c r="S12" s="38"/>
      <c r="T12" s="38"/>
      <c r="U12" s="38"/>
      <c r="V12" s="38"/>
      <c r="W12" s="38"/>
      <c r="X12" s="38"/>
      <c r="Y12" s="38"/>
      <c r="Z12" s="38"/>
      <c r="AA12" s="38"/>
      <c r="AB12" s="38"/>
      <c r="AC12" s="38"/>
      <c r="AD12" s="38"/>
      <c r="AE12" s="34"/>
      <c r="AH12" s="10"/>
      <c r="AI12" s="10"/>
      <c r="AJ12" s="10"/>
      <c r="AK12" s="10"/>
      <c r="AL12" s="10"/>
      <c r="AM12" s="10"/>
      <c r="AN12" s="10"/>
      <c r="AO12" s="10"/>
      <c r="AP12" s="10"/>
      <c r="AQ12" s="10"/>
      <c r="AR12" s="10"/>
      <c r="AS12" s="10"/>
      <c r="AT12" s="10"/>
      <c r="AU12" s="10"/>
      <c r="AV12" s="10"/>
      <c r="AW12" s="10"/>
      <c r="AX12" s="10"/>
      <c r="AY12" s="10"/>
      <c r="AZ12" s="10"/>
      <c r="BA12" s="10"/>
      <c r="BB12" s="10"/>
      <c r="BC12" s="10"/>
      <c r="BD12" s="10"/>
      <c r="BE12" s="10"/>
      <c r="BF12" s="10"/>
      <c r="BG12" s="35"/>
      <c r="BH12" s="35"/>
      <c r="BL12" s="10"/>
      <c r="BM12" s="10"/>
      <c r="CO12" s="18"/>
      <c r="CP12" s="18"/>
      <c r="CQ12" s="18"/>
      <c r="CR12" s="18"/>
      <c r="CS12" s="18"/>
      <c r="CT12" s="18"/>
      <c r="CU12" s="18"/>
      <c r="CV12" s="18"/>
      <c r="CW12" s="18"/>
      <c r="CX12" s="18"/>
      <c r="CY12" s="18"/>
      <c r="CZ12" s="18"/>
      <c r="DA12" s="18"/>
      <c r="DB12" s="18"/>
      <c r="DC12" s="18"/>
      <c r="DD12" s="18"/>
      <c r="DE12" s="18"/>
      <c r="DF12" s="18"/>
      <c r="DG12" s="18"/>
      <c r="DH12" s="18"/>
      <c r="DI12" s="18"/>
      <c r="DJ12" s="18"/>
      <c r="DK12" s="18"/>
      <c r="DL12" s="18"/>
      <c r="DM12" s="18"/>
      <c r="DN12" s="18"/>
      <c r="DO12" s="18"/>
      <c r="DP12" s="18"/>
      <c r="DQ12" s="18"/>
      <c r="DR12" s="18"/>
      <c r="DS12" s="18"/>
      <c r="DT12" s="18"/>
      <c r="DU12" s="18"/>
      <c r="DV12" s="18"/>
      <c r="DW12" s="18"/>
    </row>
    <row r="13" spans="1:127" ht="16.350000000000001" customHeight="1">
      <c r="B13" s="84"/>
      <c r="C13" s="89" t="s">
        <v>8</v>
      </c>
      <c r="D13" s="38"/>
      <c r="E13" s="38"/>
      <c r="F13" s="38"/>
      <c r="G13" s="38"/>
      <c r="H13" s="38"/>
      <c r="I13" s="38"/>
      <c r="J13" s="38"/>
      <c r="K13" s="38"/>
      <c r="L13" s="38"/>
      <c r="M13" s="38"/>
      <c r="N13" s="38"/>
      <c r="O13" s="38"/>
      <c r="P13" s="38"/>
      <c r="Q13" s="38"/>
      <c r="R13" s="38"/>
      <c r="S13" s="38"/>
      <c r="T13" s="38"/>
      <c r="U13" s="38"/>
      <c r="V13" s="38"/>
      <c r="W13" s="38"/>
      <c r="X13" s="38"/>
      <c r="Y13" s="38"/>
      <c r="Z13" s="38"/>
      <c r="AA13" s="38"/>
      <c r="AB13" s="38"/>
      <c r="AC13" s="38"/>
      <c r="AD13" s="38"/>
      <c r="AE13" s="34"/>
      <c r="AH13" s="10"/>
      <c r="AI13" s="10"/>
      <c r="AJ13" s="10"/>
      <c r="AK13" s="10"/>
      <c r="AL13" s="10"/>
      <c r="AM13" s="10"/>
      <c r="AN13" s="10"/>
      <c r="AO13" s="10"/>
      <c r="AP13" s="10"/>
      <c r="AQ13" s="10"/>
      <c r="AR13" s="10"/>
      <c r="AS13" s="10"/>
      <c r="AT13" s="10"/>
      <c r="AU13" s="10"/>
      <c r="AV13" s="10"/>
      <c r="AW13" s="10"/>
      <c r="AX13" s="10"/>
      <c r="AY13" s="10"/>
      <c r="AZ13" s="10"/>
      <c r="BA13" s="10"/>
      <c r="BB13" s="10"/>
      <c r="BC13" s="10"/>
      <c r="BD13" s="10"/>
      <c r="BE13" s="10"/>
      <c r="BF13" s="10"/>
      <c r="BG13" s="35"/>
      <c r="BH13" s="35"/>
      <c r="BL13" s="10"/>
      <c r="BM13" s="10"/>
      <c r="CO13" s="18"/>
      <c r="CP13" s="18"/>
      <c r="CQ13" s="18"/>
      <c r="CR13" s="18"/>
      <c r="CS13" s="18"/>
      <c r="CT13" s="18"/>
      <c r="CU13" s="18"/>
      <c r="CV13" s="18"/>
      <c r="CW13" s="18"/>
      <c r="CX13" s="18"/>
      <c r="CY13" s="18"/>
      <c r="CZ13" s="18"/>
      <c r="DA13" s="18"/>
      <c r="DB13" s="18"/>
      <c r="DC13" s="18"/>
      <c r="DD13" s="18"/>
      <c r="DE13" s="18"/>
      <c r="DF13" s="18"/>
      <c r="DG13" s="18"/>
      <c r="DH13" s="18"/>
      <c r="DI13" s="18"/>
      <c r="DJ13" s="18"/>
      <c r="DK13" s="18"/>
      <c r="DL13" s="18"/>
      <c r="DM13" s="18"/>
      <c r="DN13" s="18"/>
      <c r="DO13" s="18"/>
      <c r="DP13" s="18"/>
      <c r="DQ13" s="18"/>
      <c r="DR13" s="18"/>
      <c r="DS13" s="18"/>
      <c r="DT13" s="18"/>
      <c r="DU13" s="18"/>
      <c r="DV13" s="18"/>
      <c r="DW13" s="18"/>
    </row>
    <row r="14" spans="1:127" ht="16.350000000000001" customHeight="1">
      <c r="B14" s="84"/>
      <c r="C14" s="38" t="s">
        <v>394</v>
      </c>
      <c r="D14" s="38"/>
      <c r="E14" s="38"/>
      <c r="F14" s="38"/>
      <c r="G14" s="38"/>
      <c r="H14" s="38"/>
      <c r="I14" s="38"/>
      <c r="J14" s="102">
        <v>4000</v>
      </c>
      <c r="K14" s="102"/>
      <c r="L14" s="38" t="s">
        <v>14</v>
      </c>
      <c r="M14" s="38"/>
      <c r="N14" s="38"/>
      <c r="O14" s="38"/>
      <c r="P14" s="38"/>
      <c r="Q14" s="38"/>
      <c r="R14" s="38"/>
      <c r="S14" s="38"/>
      <c r="T14" s="38"/>
      <c r="U14" s="38"/>
      <c r="V14" s="38"/>
      <c r="W14" s="38"/>
      <c r="X14" s="38"/>
      <c r="Y14" s="38"/>
      <c r="Z14" s="38"/>
      <c r="AA14" s="38"/>
      <c r="AB14" s="38"/>
      <c r="AC14" s="38"/>
      <c r="AD14" s="38"/>
      <c r="AE14" s="34"/>
      <c r="AH14" s="10"/>
      <c r="AI14" s="10"/>
      <c r="AJ14" s="10"/>
      <c r="AK14" s="10"/>
      <c r="AL14" s="10"/>
      <c r="AM14" s="10"/>
      <c r="AN14" s="10"/>
      <c r="AO14" s="10"/>
      <c r="AP14" s="10"/>
      <c r="AQ14" s="10"/>
      <c r="AR14" s="10"/>
      <c r="AS14" s="10"/>
      <c r="AT14" s="10"/>
      <c r="AU14" s="10"/>
      <c r="AV14" s="10"/>
      <c r="AW14" s="10"/>
      <c r="AX14" s="10"/>
      <c r="AY14" s="10"/>
      <c r="AZ14" s="10"/>
      <c r="BA14" s="10"/>
      <c r="BB14" s="10"/>
      <c r="BC14" s="10"/>
      <c r="BD14" s="10"/>
      <c r="BE14" s="10"/>
      <c r="BF14" s="10"/>
      <c r="BG14" s="10"/>
      <c r="BH14" s="10"/>
      <c r="BI14" s="10"/>
      <c r="BJ14" s="10"/>
      <c r="BK14" s="10"/>
      <c r="BL14" s="10"/>
      <c r="BM14" s="10"/>
      <c r="CO14" s="18"/>
      <c r="CP14" s="18"/>
      <c r="CQ14" s="18"/>
      <c r="CR14" s="18"/>
      <c r="CS14" s="18"/>
      <c r="CT14" s="18"/>
      <c r="CU14" s="18"/>
      <c r="CV14" s="18"/>
      <c r="CW14" s="18"/>
      <c r="CX14" s="18"/>
      <c r="CY14" s="18"/>
      <c r="CZ14" s="18"/>
      <c r="DA14" s="18"/>
      <c r="DB14" s="18"/>
      <c r="DC14" s="18"/>
      <c r="DD14" s="18"/>
      <c r="DE14" s="18"/>
      <c r="DF14" s="18"/>
      <c r="DG14" s="18"/>
      <c r="DH14" s="18"/>
      <c r="DI14" s="18"/>
      <c r="DJ14" s="18"/>
      <c r="DK14" s="18"/>
      <c r="DL14" s="18"/>
      <c r="DM14" s="18"/>
      <c r="DN14" s="18"/>
      <c r="DO14" s="18"/>
      <c r="DP14" s="18"/>
      <c r="DQ14" s="18"/>
      <c r="DR14" s="18"/>
      <c r="DS14" s="18"/>
      <c r="DT14" s="18"/>
      <c r="DU14" s="18"/>
      <c r="DV14" s="18"/>
      <c r="DW14" s="18"/>
    </row>
    <row r="15" spans="1:127" ht="16.350000000000001" customHeight="1">
      <c r="B15" s="84"/>
      <c r="C15" s="38" t="s">
        <v>396</v>
      </c>
      <c r="D15" s="38"/>
      <c r="E15" s="38"/>
      <c r="F15" s="38"/>
      <c r="G15" s="38"/>
      <c r="H15" s="38"/>
      <c r="I15" s="38"/>
      <c r="J15" s="38"/>
      <c r="K15" s="106">
        <v>6</v>
      </c>
      <c r="L15" s="106"/>
      <c r="M15" s="38" t="s">
        <v>395</v>
      </c>
      <c r="N15" s="38"/>
      <c r="O15" s="38"/>
      <c r="P15" s="38"/>
      <c r="Q15" s="38"/>
      <c r="R15" s="38"/>
      <c r="S15" s="38"/>
      <c r="T15" s="38"/>
      <c r="U15" s="38"/>
      <c r="V15" s="38"/>
      <c r="W15" s="38"/>
      <c r="X15" s="38"/>
      <c r="Y15" s="38"/>
      <c r="Z15" s="38"/>
      <c r="AA15" s="38"/>
      <c r="AB15" s="38"/>
      <c r="AC15" s="38"/>
      <c r="AD15" s="38"/>
      <c r="AE15" s="34"/>
      <c r="AH15" s="10"/>
      <c r="AI15" s="10"/>
      <c r="AJ15" s="10"/>
      <c r="AK15" s="10"/>
      <c r="AL15" s="10"/>
      <c r="AM15" s="10"/>
      <c r="AN15" s="10"/>
      <c r="AO15" s="10"/>
      <c r="AP15" s="10"/>
      <c r="AQ15" s="10"/>
      <c r="AR15" s="10"/>
      <c r="AS15" s="10"/>
      <c r="AT15" s="10"/>
      <c r="AU15" s="10"/>
      <c r="AV15" s="10"/>
      <c r="AW15" s="10"/>
      <c r="AX15" s="10"/>
      <c r="AY15" s="10"/>
      <c r="AZ15" s="10"/>
      <c r="BA15" s="10"/>
      <c r="BB15" s="10"/>
      <c r="BC15" s="10"/>
      <c r="BD15" s="10"/>
      <c r="BE15" s="10"/>
      <c r="BF15" s="10"/>
      <c r="BG15" s="10"/>
      <c r="BH15" s="10"/>
      <c r="BI15" s="35"/>
      <c r="BJ15" s="35"/>
      <c r="CO15" s="18"/>
      <c r="CP15" s="18"/>
      <c r="CQ15" s="18"/>
      <c r="CR15" s="18"/>
      <c r="CS15" s="18"/>
      <c r="CT15" s="18"/>
      <c r="CU15" s="18"/>
      <c r="CV15" s="18"/>
      <c r="CW15" s="18"/>
      <c r="CX15" s="18"/>
      <c r="CY15" s="18"/>
      <c r="CZ15" s="18"/>
      <c r="DA15" s="18"/>
      <c r="DB15" s="18"/>
      <c r="DC15" s="18"/>
      <c r="DD15" s="18"/>
      <c r="DE15" s="18"/>
      <c r="DF15" s="18"/>
      <c r="DG15" s="18"/>
      <c r="DH15" s="18"/>
      <c r="DI15" s="18"/>
      <c r="DJ15" s="18"/>
      <c r="DK15" s="18"/>
      <c r="DL15" s="18"/>
      <c r="DM15" s="18"/>
      <c r="DN15" s="18"/>
      <c r="DO15" s="18"/>
      <c r="DP15" s="18"/>
      <c r="DQ15" s="18"/>
      <c r="DR15" s="18"/>
      <c r="DS15" s="18"/>
      <c r="DT15" s="18"/>
      <c r="DU15" s="18"/>
      <c r="DV15" s="18"/>
      <c r="DW15" s="18"/>
    </row>
    <row r="16" spans="1:127" ht="16.350000000000001" customHeight="1">
      <c r="B16" s="84"/>
      <c r="C16" s="38" t="s">
        <v>397</v>
      </c>
      <c r="D16" s="38"/>
      <c r="E16" s="38"/>
      <c r="F16" s="38"/>
      <c r="G16" s="38"/>
      <c r="H16" s="38"/>
      <c r="I16" s="38"/>
      <c r="J16" s="38"/>
      <c r="K16" s="38"/>
      <c r="L16" s="38"/>
      <c r="M16" s="38"/>
      <c r="N16" s="38"/>
      <c r="O16" s="38"/>
      <c r="P16" s="38"/>
      <c r="Q16" s="106">
        <v>0.25</v>
      </c>
      <c r="R16" s="106"/>
      <c r="S16" s="38" t="s">
        <v>398</v>
      </c>
      <c r="T16" s="38"/>
      <c r="U16" s="38"/>
      <c r="V16" s="38"/>
      <c r="W16" s="38"/>
      <c r="X16" s="38"/>
      <c r="Y16" s="38"/>
      <c r="Z16" s="38"/>
      <c r="AA16" s="38"/>
      <c r="AB16" s="38"/>
      <c r="AC16" s="38"/>
      <c r="AD16" s="38"/>
      <c r="AE16" s="34"/>
      <c r="AH16" s="10"/>
      <c r="AI16" s="10"/>
      <c r="AJ16" s="10"/>
      <c r="AK16" s="10"/>
      <c r="AL16" s="10"/>
      <c r="AM16" s="10"/>
      <c r="AN16" s="10"/>
      <c r="AO16" s="10"/>
      <c r="AP16" s="10"/>
      <c r="AQ16" s="10"/>
      <c r="AR16" s="10"/>
      <c r="AS16" s="10"/>
      <c r="AT16" s="10"/>
      <c r="AU16" s="10"/>
      <c r="AV16" s="10"/>
      <c r="AW16" s="10"/>
      <c r="AX16" s="10"/>
      <c r="AY16" s="10"/>
      <c r="AZ16" s="10"/>
      <c r="BA16" s="10"/>
      <c r="BB16" s="35"/>
      <c r="BC16" s="35"/>
      <c r="BG16" s="10"/>
      <c r="BH16" s="10"/>
      <c r="BI16" s="10"/>
      <c r="BJ16" s="10"/>
      <c r="BK16" s="10"/>
      <c r="BL16" s="10"/>
      <c r="BM16" s="10"/>
      <c r="CO16" s="18"/>
      <c r="CP16" s="18"/>
      <c r="CQ16" s="18"/>
      <c r="CR16" s="18"/>
      <c r="CS16" s="18"/>
      <c r="CT16" s="18"/>
      <c r="CU16" s="18"/>
      <c r="CV16" s="18"/>
      <c r="CW16" s="18"/>
      <c r="CX16" s="18"/>
      <c r="CY16" s="18"/>
      <c r="CZ16" s="18"/>
      <c r="DA16" s="18"/>
      <c r="DB16" s="18"/>
      <c r="DC16" s="18"/>
      <c r="DD16" s="18"/>
      <c r="DE16" s="18"/>
      <c r="DF16" s="18"/>
      <c r="DG16" s="18"/>
      <c r="DH16" s="18"/>
      <c r="DI16" s="18"/>
      <c r="DJ16" s="18"/>
      <c r="DK16" s="18"/>
      <c r="DL16" s="18"/>
      <c r="DM16" s="18"/>
      <c r="DN16" s="18"/>
      <c r="DO16" s="18"/>
      <c r="DP16" s="18"/>
      <c r="DQ16" s="18"/>
      <c r="DR16" s="18"/>
      <c r="DS16" s="18"/>
      <c r="DT16" s="18"/>
      <c r="DU16" s="18"/>
      <c r="DV16" s="18"/>
      <c r="DW16" s="18"/>
    </row>
    <row r="17" spans="1:145" ht="16.350000000000001" customHeight="1">
      <c r="A17" s="29"/>
      <c r="B17" s="38"/>
      <c r="C17" s="38" t="s">
        <v>399</v>
      </c>
      <c r="D17" s="38"/>
      <c r="E17" s="38"/>
      <c r="F17" s="38"/>
      <c r="G17" s="38"/>
      <c r="H17" s="38"/>
      <c r="I17" s="38"/>
      <c r="J17" s="38"/>
      <c r="K17" s="38"/>
      <c r="L17" s="38"/>
      <c r="M17" s="38"/>
      <c r="N17" s="38"/>
      <c r="O17" s="38"/>
      <c r="P17" s="38"/>
      <c r="Q17" s="106">
        <v>0.7</v>
      </c>
      <c r="R17" s="106"/>
      <c r="S17" s="38" t="s">
        <v>400</v>
      </c>
      <c r="T17" s="38"/>
      <c r="U17" s="38"/>
      <c r="V17" s="38"/>
      <c r="W17" s="38"/>
      <c r="X17" s="38"/>
      <c r="Y17" s="38"/>
      <c r="Z17" s="38"/>
      <c r="AA17" s="38"/>
      <c r="AB17" s="38"/>
      <c r="AC17" s="38"/>
      <c r="AD17" s="38"/>
      <c r="AH17" s="10"/>
      <c r="AI17" s="10"/>
      <c r="AJ17" s="10"/>
      <c r="AK17" s="10"/>
      <c r="AL17" s="10"/>
      <c r="AM17" s="10"/>
      <c r="AN17" s="10"/>
      <c r="AO17" s="10"/>
      <c r="AP17" s="10"/>
      <c r="AQ17" s="10"/>
      <c r="AR17" s="10"/>
      <c r="AS17" s="10"/>
      <c r="AT17" s="10"/>
      <c r="AU17" s="10"/>
      <c r="AV17" s="10"/>
      <c r="AW17" s="10"/>
      <c r="AX17" s="10"/>
      <c r="AY17" s="10"/>
      <c r="AZ17" s="10"/>
      <c r="BA17" s="10"/>
      <c r="BB17" s="10"/>
      <c r="BC17" s="10"/>
      <c r="BD17" s="10"/>
      <c r="BE17" s="10"/>
      <c r="BF17" s="32"/>
      <c r="BG17" s="10"/>
      <c r="BH17" s="10"/>
      <c r="BI17" s="10"/>
      <c r="BJ17" s="10"/>
      <c r="BK17" s="10"/>
      <c r="BL17" s="10"/>
      <c r="BM17" s="10"/>
      <c r="CO17" s="18"/>
      <c r="CP17" s="18"/>
      <c r="CQ17" s="18"/>
      <c r="CR17" s="18"/>
      <c r="CS17" s="18"/>
      <c r="CT17" s="18"/>
      <c r="CU17" s="18"/>
      <c r="CV17" s="18"/>
      <c r="CW17" s="18"/>
      <c r="CX17" s="18"/>
      <c r="CY17" s="18"/>
      <c r="CZ17" s="18"/>
      <c r="DA17" s="18"/>
      <c r="DB17" s="18"/>
      <c r="DC17" s="18"/>
      <c r="DD17" s="18"/>
      <c r="DE17" s="18"/>
      <c r="DF17" s="18"/>
      <c r="DG17" s="18"/>
      <c r="DH17" s="18"/>
      <c r="DI17" s="18"/>
      <c r="DJ17" s="18"/>
      <c r="DK17" s="18"/>
      <c r="DL17" s="18"/>
      <c r="DM17" s="18"/>
      <c r="DN17" s="18"/>
      <c r="DO17" s="18"/>
      <c r="DP17" s="18"/>
      <c r="DQ17" s="18"/>
      <c r="DR17" s="18"/>
      <c r="DS17" s="18"/>
      <c r="DT17" s="18"/>
      <c r="DU17" s="18"/>
      <c r="DV17" s="18"/>
      <c r="DW17" s="18"/>
    </row>
    <row r="18" spans="1:145" ht="16.350000000000001" customHeight="1">
      <c r="B18" s="84"/>
      <c r="C18" s="38" t="s">
        <v>9</v>
      </c>
      <c r="D18" s="38"/>
      <c r="E18" s="38"/>
      <c r="F18" s="38"/>
      <c r="G18" s="38"/>
      <c r="H18" s="38"/>
      <c r="I18" s="38"/>
      <c r="J18" s="38"/>
      <c r="K18" s="38"/>
      <c r="L18" s="38"/>
      <c r="M18" s="38"/>
      <c r="N18" s="38"/>
      <c r="O18" s="38"/>
      <c r="P18" s="38"/>
      <c r="Q18" s="38"/>
      <c r="R18" s="38"/>
      <c r="S18" s="38"/>
      <c r="T18" s="38"/>
      <c r="U18" s="38"/>
      <c r="V18" s="38"/>
      <c r="W18" s="38"/>
      <c r="X18" s="38"/>
      <c r="Y18" s="38"/>
      <c r="Z18" s="38"/>
      <c r="AA18" s="38"/>
      <c r="AB18" s="38"/>
      <c r="AC18" s="38"/>
      <c r="AD18" s="38"/>
      <c r="AE18" s="34"/>
      <c r="AH18" s="10"/>
      <c r="AI18" s="10"/>
      <c r="AJ18" s="10"/>
      <c r="AK18" s="10"/>
      <c r="AL18" s="10"/>
      <c r="AM18" s="10"/>
      <c r="AN18" s="10"/>
      <c r="AO18" s="10"/>
      <c r="AP18" s="10"/>
      <c r="AQ18" s="10"/>
      <c r="AR18" s="10"/>
      <c r="AS18" s="10"/>
      <c r="AT18" s="10"/>
      <c r="AU18" s="10"/>
      <c r="AV18" s="10"/>
      <c r="AW18" s="10"/>
      <c r="AX18" s="10"/>
      <c r="AY18" s="10"/>
      <c r="AZ18" s="10"/>
      <c r="BA18" s="10"/>
      <c r="BB18" s="10"/>
      <c r="BC18" s="32"/>
      <c r="BD18" s="10"/>
      <c r="BE18" s="10"/>
      <c r="BF18" s="10"/>
      <c r="BG18" s="10"/>
      <c r="BH18" s="10"/>
      <c r="BI18" s="10"/>
      <c r="BJ18" s="10"/>
      <c r="BK18" s="10"/>
      <c r="BL18" s="10"/>
      <c r="BM18" s="10"/>
      <c r="CO18" s="18"/>
      <c r="CP18" s="18"/>
      <c r="CQ18" s="18"/>
      <c r="CR18" s="18"/>
      <c r="CS18" s="18"/>
      <c r="CT18" s="18"/>
      <c r="CU18" s="18"/>
      <c r="CV18" s="18"/>
      <c r="CW18" s="18"/>
      <c r="CX18" s="18"/>
      <c r="CY18" s="18"/>
      <c r="CZ18" s="18"/>
      <c r="DA18" s="18"/>
      <c r="DB18" s="18"/>
      <c r="DC18" s="18"/>
      <c r="DD18" s="18"/>
      <c r="DE18" s="18"/>
      <c r="DF18" s="18"/>
      <c r="DG18" s="18"/>
      <c r="DH18" s="18"/>
      <c r="DI18" s="18"/>
      <c r="DJ18" s="18"/>
      <c r="DK18" s="18"/>
      <c r="DL18" s="18"/>
      <c r="DM18" s="18"/>
      <c r="DN18" s="18"/>
      <c r="DO18" s="18"/>
      <c r="DP18" s="18"/>
      <c r="DQ18" s="18"/>
      <c r="DR18" s="18"/>
      <c r="DS18" s="18"/>
      <c r="DT18" s="18"/>
      <c r="DU18" s="18"/>
      <c r="DV18" s="18"/>
      <c r="DW18" s="18"/>
      <c r="EN18" s="2"/>
    </row>
    <row r="19" spans="1:145" ht="16.350000000000001" customHeight="1">
      <c r="B19" s="84"/>
      <c r="C19" s="89" t="s">
        <v>10</v>
      </c>
      <c r="D19" s="38"/>
      <c r="E19" s="38"/>
      <c r="F19" s="38"/>
      <c r="G19" s="38"/>
      <c r="H19" s="38"/>
      <c r="I19" s="38"/>
      <c r="J19" s="38"/>
      <c r="K19" s="38"/>
      <c r="L19" s="38"/>
      <c r="M19" s="38"/>
      <c r="N19" s="38"/>
      <c r="O19" s="38"/>
      <c r="P19" s="38"/>
      <c r="Q19" s="38"/>
      <c r="R19" s="38"/>
      <c r="S19" s="38"/>
      <c r="T19" s="38"/>
      <c r="U19" s="38"/>
      <c r="V19" s="38"/>
      <c r="W19" s="38"/>
      <c r="X19" s="38"/>
      <c r="Y19" s="38"/>
      <c r="Z19" s="38"/>
      <c r="AA19" s="38"/>
      <c r="AB19" s="38"/>
      <c r="AC19" s="38"/>
      <c r="AD19" s="38"/>
      <c r="AE19" s="34"/>
      <c r="AH19" s="10"/>
      <c r="AI19" s="10"/>
      <c r="AJ19" s="10"/>
      <c r="AK19" s="10"/>
      <c r="AL19" s="10"/>
      <c r="AM19" s="10"/>
      <c r="AN19" s="10"/>
      <c r="AO19" s="10"/>
      <c r="AP19" s="10"/>
      <c r="AQ19" s="10"/>
      <c r="AR19" s="10"/>
      <c r="AS19" s="10"/>
      <c r="AT19" s="10"/>
      <c r="AU19" s="10"/>
      <c r="AV19" s="10"/>
      <c r="AW19" s="10"/>
      <c r="AX19" s="10"/>
      <c r="AY19" s="10"/>
      <c r="AZ19" s="10"/>
      <c r="BA19" s="10"/>
      <c r="BB19" s="10"/>
      <c r="BC19" s="10"/>
      <c r="BD19" s="10"/>
      <c r="BE19" s="10"/>
      <c r="BF19" s="10"/>
      <c r="BG19" s="10"/>
      <c r="BH19" s="10"/>
      <c r="BI19" s="10"/>
      <c r="BJ19" s="10"/>
      <c r="BK19" s="10"/>
      <c r="BL19" s="10"/>
      <c r="BM19" s="10"/>
      <c r="CT19" s="18"/>
      <c r="CU19" s="18"/>
      <c r="CV19" s="18"/>
      <c r="CW19" s="18"/>
      <c r="CX19" s="18"/>
      <c r="CY19" s="18"/>
      <c r="CZ19" s="18"/>
      <c r="DA19" s="18"/>
      <c r="DB19" s="18"/>
      <c r="DC19" s="18"/>
      <c r="DD19" s="18"/>
      <c r="DE19" s="18"/>
      <c r="DF19" s="18"/>
      <c r="DG19" s="18"/>
      <c r="DH19" s="18"/>
      <c r="DI19" s="18"/>
      <c r="DJ19" s="18"/>
      <c r="DK19" s="18"/>
      <c r="DL19" s="18"/>
      <c r="DM19" s="18"/>
      <c r="DN19" s="18"/>
      <c r="DO19" s="18"/>
      <c r="DP19" s="18"/>
      <c r="DQ19" s="18"/>
      <c r="DR19" s="18"/>
      <c r="DS19" s="18"/>
      <c r="DT19" s="18"/>
      <c r="DU19" s="18"/>
      <c r="DV19" s="18"/>
      <c r="DW19" s="18"/>
    </row>
    <row r="20" spans="1:145" ht="16.350000000000001" customHeight="1">
      <c r="B20" s="84"/>
      <c r="C20" s="38" t="s">
        <v>401</v>
      </c>
      <c r="D20" s="38"/>
      <c r="E20" s="38"/>
      <c r="F20" s="38"/>
      <c r="G20" s="38"/>
      <c r="H20" s="38"/>
      <c r="I20" s="38"/>
      <c r="J20" s="38"/>
      <c r="K20" s="38"/>
      <c r="L20" s="38"/>
      <c r="M20" s="38"/>
      <c r="N20" s="38"/>
      <c r="O20" s="38"/>
      <c r="P20" s="38"/>
      <c r="Q20" s="38"/>
      <c r="R20" s="38"/>
      <c r="S20" s="38"/>
      <c r="T20" s="38"/>
      <c r="U20" s="38"/>
      <c r="V20" s="102">
        <v>360</v>
      </c>
      <c r="W20" s="102"/>
      <c r="X20" s="38" t="s">
        <v>402</v>
      </c>
      <c r="Y20" s="38"/>
      <c r="Z20" s="38"/>
      <c r="AA20" s="38"/>
      <c r="AB20" s="38"/>
      <c r="AC20" s="38"/>
      <c r="AD20" s="38"/>
      <c r="AE20" s="34"/>
      <c r="AH20" s="10"/>
      <c r="AI20" s="10"/>
      <c r="AJ20" s="10"/>
      <c r="AK20" s="10"/>
      <c r="AL20" s="10"/>
      <c r="AM20" s="10"/>
      <c r="AN20" s="10"/>
      <c r="AO20" s="10"/>
      <c r="AP20" s="10"/>
      <c r="AQ20" s="10"/>
      <c r="AR20" s="10"/>
      <c r="AS20" s="10"/>
      <c r="AT20" s="10"/>
      <c r="AU20" s="10"/>
      <c r="AV20" s="10"/>
      <c r="AW20" s="10"/>
      <c r="AX20" s="10"/>
      <c r="AY20" s="10"/>
      <c r="AZ20" s="10"/>
      <c r="BA20" s="10"/>
      <c r="BB20" s="10"/>
      <c r="BC20" s="10"/>
      <c r="BD20" s="10"/>
      <c r="BE20" s="10"/>
      <c r="BF20" s="10"/>
      <c r="BG20" s="10"/>
      <c r="BH20" s="10"/>
      <c r="BI20" s="10"/>
      <c r="BJ20" s="10"/>
      <c r="BK20" s="10"/>
      <c r="BL20" s="10"/>
      <c r="BM20" s="10"/>
      <c r="CT20" s="18"/>
      <c r="CU20" s="18"/>
      <c r="CV20" s="18"/>
      <c r="CW20" s="18"/>
      <c r="CX20" s="18"/>
      <c r="CY20" s="18"/>
      <c r="CZ20" s="18"/>
      <c r="DA20" s="18"/>
      <c r="DB20" s="18"/>
      <c r="DC20" s="18"/>
      <c r="DD20" s="18"/>
      <c r="DE20" s="18"/>
      <c r="DF20" s="18"/>
      <c r="DG20" s="18"/>
      <c r="DH20" s="18"/>
      <c r="DI20" s="18"/>
      <c r="DJ20" s="18"/>
      <c r="DK20" s="18"/>
      <c r="DL20" s="18"/>
      <c r="DM20" s="18"/>
      <c r="DN20" s="18"/>
      <c r="DO20" s="18"/>
      <c r="DP20" s="18"/>
      <c r="DQ20" s="18"/>
      <c r="DR20" s="18"/>
      <c r="DS20" s="18"/>
      <c r="DT20" s="18"/>
      <c r="DU20" s="18"/>
      <c r="DV20" s="18"/>
      <c r="DW20" s="18"/>
    </row>
    <row r="21" spans="1:145" ht="16.350000000000001" customHeight="1">
      <c r="B21" s="84"/>
      <c r="C21" s="38" t="s">
        <v>403</v>
      </c>
      <c r="D21" s="38"/>
      <c r="E21" s="38"/>
      <c r="F21" s="38"/>
      <c r="G21" s="38"/>
      <c r="H21" s="38"/>
      <c r="I21" s="38"/>
      <c r="J21" s="38"/>
      <c r="K21" s="38"/>
      <c r="L21" s="38"/>
      <c r="M21" s="38"/>
      <c r="N21" s="38"/>
      <c r="O21" s="38"/>
      <c r="P21" s="38"/>
      <c r="Q21" s="38"/>
      <c r="R21" s="38"/>
      <c r="S21" s="38"/>
      <c r="T21" s="38"/>
      <c r="U21" s="106">
        <v>0.25</v>
      </c>
      <c r="V21" s="106"/>
      <c r="W21" s="38" t="s">
        <v>400</v>
      </c>
      <c r="X21" s="38"/>
      <c r="Y21" s="38"/>
      <c r="Z21" s="38"/>
      <c r="AA21" s="38"/>
      <c r="AB21" s="38"/>
      <c r="AC21" s="38"/>
      <c r="AD21" s="38"/>
      <c r="AE21" s="34"/>
      <c r="AH21" s="10"/>
      <c r="AI21" s="10"/>
      <c r="AJ21" s="10"/>
      <c r="AK21" s="10"/>
      <c r="AL21" s="10"/>
      <c r="AM21" s="10"/>
      <c r="AN21" s="10"/>
      <c r="AO21" s="10"/>
      <c r="AP21" s="10"/>
      <c r="AQ21" s="10"/>
      <c r="AR21" s="10"/>
      <c r="AS21" s="10"/>
      <c r="AT21" s="10"/>
      <c r="AU21" s="10"/>
      <c r="AV21" s="10"/>
      <c r="AW21" s="10"/>
      <c r="AX21" s="10"/>
      <c r="AY21" s="10"/>
      <c r="AZ21" s="10"/>
      <c r="BA21" s="10"/>
      <c r="BB21" s="10"/>
      <c r="BC21" s="10"/>
      <c r="BD21" s="10"/>
      <c r="BE21" s="10"/>
      <c r="BF21" s="10"/>
      <c r="BG21" s="10"/>
      <c r="BH21" s="10"/>
      <c r="BI21" s="10"/>
      <c r="BJ21" s="10"/>
      <c r="BK21" s="10"/>
      <c r="BL21" s="10"/>
      <c r="BM21" s="10"/>
      <c r="CO21" s="18"/>
      <c r="CP21" s="18"/>
      <c r="CQ21" s="18"/>
      <c r="CR21" s="18"/>
      <c r="CS21" s="18"/>
      <c r="CT21" s="18"/>
      <c r="CU21" s="18"/>
      <c r="CV21" s="18"/>
      <c r="CW21" s="18"/>
      <c r="CX21" s="18"/>
      <c r="CY21" s="18"/>
      <c r="CZ21" s="18"/>
      <c r="DA21" s="18"/>
      <c r="DB21" s="18"/>
      <c r="DC21" s="18"/>
      <c r="DD21" s="18"/>
      <c r="DE21" s="18"/>
      <c r="DF21" s="18"/>
      <c r="DG21" s="18"/>
      <c r="DH21" s="18"/>
      <c r="DI21" s="18"/>
      <c r="DJ21" s="18"/>
      <c r="DK21" s="18"/>
      <c r="DL21" s="18"/>
      <c r="DM21" s="18"/>
      <c r="DN21" s="18"/>
      <c r="DO21" s="18"/>
      <c r="DP21" s="18"/>
      <c r="DQ21" s="18"/>
      <c r="DR21" s="18"/>
      <c r="DS21" s="18"/>
      <c r="DT21" s="18"/>
      <c r="DU21" s="18"/>
      <c r="DV21" s="18"/>
      <c r="DW21" s="18"/>
    </row>
    <row r="22" spans="1:145" ht="16.350000000000001" customHeight="1">
      <c r="A22" s="29"/>
      <c r="B22" s="38"/>
      <c r="C22" s="38"/>
      <c r="D22" s="38"/>
      <c r="E22" s="38"/>
      <c r="F22" s="38"/>
      <c r="G22" s="38"/>
      <c r="H22" s="38"/>
      <c r="I22" s="38"/>
      <c r="J22" s="38"/>
      <c r="K22" s="38"/>
      <c r="L22" s="38"/>
      <c r="M22" s="38"/>
      <c r="N22" s="38"/>
      <c r="O22" s="38"/>
      <c r="P22" s="38"/>
      <c r="Q22" s="38"/>
      <c r="R22" s="38"/>
      <c r="S22" s="38"/>
      <c r="T22" s="38"/>
      <c r="U22" s="38"/>
      <c r="V22" s="38"/>
      <c r="W22" s="38"/>
      <c r="X22" s="38"/>
      <c r="Y22" s="38"/>
      <c r="Z22" s="38"/>
      <c r="AA22" s="38"/>
      <c r="AB22" s="38"/>
      <c r="AC22" s="38"/>
      <c r="AD22" s="38"/>
      <c r="AH22" s="10"/>
      <c r="AI22" s="10"/>
      <c r="AJ22" s="10"/>
      <c r="AK22" s="10"/>
      <c r="AL22" s="10"/>
      <c r="AM22" s="10"/>
      <c r="AN22" s="10"/>
      <c r="AO22" s="10"/>
      <c r="AP22" s="10"/>
      <c r="AQ22" s="10"/>
      <c r="AR22" s="10"/>
      <c r="AS22" s="10"/>
      <c r="AT22" s="10"/>
      <c r="AU22" s="10"/>
      <c r="AV22" s="10"/>
      <c r="AW22" s="10"/>
      <c r="AX22" s="10"/>
      <c r="AY22" s="10"/>
      <c r="AZ22" s="10"/>
      <c r="BA22" s="10"/>
      <c r="BB22" s="10"/>
      <c r="BC22" s="10"/>
      <c r="BD22" s="10"/>
      <c r="BE22" s="10"/>
      <c r="BF22" s="10"/>
      <c r="BG22" s="10"/>
      <c r="BH22" s="10"/>
      <c r="BI22" s="10"/>
      <c r="BJ22" s="10"/>
      <c r="BK22" s="10"/>
      <c r="BL22" s="10"/>
      <c r="BM22" s="10"/>
      <c r="CO22" s="18"/>
      <c r="CP22" s="18"/>
      <c r="CQ22" s="18"/>
      <c r="CR22" s="18"/>
      <c r="CS22" s="18"/>
      <c r="CT22" s="18"/>
      <c r="CU22" s="18"/>
      <c r="CV22" s="18"/>
      <c r="CW22" s="18"/>
      <c r="CX22" s="18"/>
      <c r="CY22" s="18"/>
      <c r="CZ22" s="18"/>
      <c r="DA22" s="18"/>
      <c r="DB22" s="18"/>
      <c r="DC22" s="18"/>
      <c r="DD22" s="18"/>
      <c r="DE22" s="18"/>
      <c r="DF22" s="18"/>
      <c r="DG22" s="18"/>
      <c r="DH22" s="18"/>
      <c r="DI22" s="18"/>
      <c r="DJ22" s="18"/>
      <c r="DK22" s="18"/>
      <c r="DL22" s="18"/>
      <c r="DM22" s="18"/>
      <c r="DN22" s="18"/>
      <c r="DO22" s="18"/>
      <c r="DP22" s="18"/>
      <c r="DQ22" s="18"/>
      <c r="DR22" s="18"/>
      <c r="DS22" s="18"/>
      <c r="DT22" s="18"/>
      <c r="DU22" s="18"/>
      <c r="DV22" s="18"/>
      <c r="DW22" s="18"/>
    </row>
    <row r="23" spans="1:145" ht="16.350000000000001" customHeight="1" thickBot="1">
      <c r="B23" s="89" t="s">
        <v>11</v>
      </c>
      <c r="C23" s="38"/>
      <c r="D23" s="38"/>
      <c r="E23" s="38"/>
      <c r="F23" s="38"/>
      <c r="G23" s="38"/>
      <c r="H23" s="38"/>
      <c r="I23" s="38"/>
      <c r="J23" s="38"/>
      <c r="K23" s="38"/>
      <c r="L23" s="38"/>
      <c r="M23" s="38"/>
      <c r="N23" s="38"/>
      <c r="O23" s="38"/>
      <c r="P23" s="38"/>
      <c r="Q23" s="38"/>
      <c r="R23" s="38"/>
      <c r="S23" s="38"/>
      <c r="T23" s="38"/>
      <c r="U23" s="38"/>
      <c r="V23" s="38"/>
      <c r="W23" s="38"/>
      <c r="X23" s="38"/>
      <c r="Y23" s="38"/>
      <c r="Z23" s="38"/>
      <c r="AA23" s="38"/>
      <c r="AB23" s="38"/>
      <c r="AC23" s="38"/>
      <c r="AD23" s="38"/>
      <c r="AH23" s="29"/>
      <c r="CO23" s="18"/>
      <c r="CP23" s="18"/>
      <c r="CQ23" s="18"/>
      <c r="CR23" s="18"/>
      <c r="CS23" s="18"/>
      <c r="CT23" s="18"/>
      <c r="CU23" s="18"/>
      <c r="CV23" s="18"/>
      <c r="CW23" s="18"/>
      <c r="CX23" s="18"/>
      <c r="CY23" s="18"/>
      <c r="CZ23" s="18"/>
      <c r="DA23" s="18"/>
      <c r="DB23" s="18"/>
      <c r="DC23" s="18"/>
      <c r="DD23" s="18"/>
      <c r="DE23" s="18"/>
      <c r="DF23" s="18"/>
      <c r="DG23" s="18"/>
      <c r="DH23" s="18"/>
      <c r="DI23" s="18"/>
      <c r="DJ23" s="18"/>
      <c r="DK23" s="18"/>
      <c r="DL23" s="18"/>
      <c r="DM23" s="18"/>
      <c r="DN23" s="18"/>
      <c r="DO23" s="18"/>
      <c r="DP23" s="18"/>
      <c r="DQ23" s="18"/>
      <c r="DR23" s="18"/>
      <c r="DS23" s="18"/>
      <c r="DT23" s="18"/>
      <c r="DU23" s="18"/>
      <c r="DV23" s="18"/>
      <c r="DW23" s="18"/>
    </row>
    <row r="24" spans="1:145" ht="16.350000000000001" customHeight="1" thickBot="1">
      <c r="B24" s="38" t="s">
        <v>12</v>
      </c>
      <c r="C24" s="38"/>
      <c r="D24" s="38"/>
      <c r="E24" s="38"/>
      <c r="F24" s="38"/>
      <c r="G24" s="38"/>
      <c r="H24" s="38"/>
      <c r="I24" s="38"/>
      <c r="J24" s="38"/>
      <c r="K24" s="38"/>
      <c r="L24" s="38"/>
      <c r="M24" s="38"/>
      <c r="N24" s="38"/>
      <c r="O24" s="38"/>
      <c r="P24" s="38"/>
      <c r="Q24" s="38"/>
      <c r="R24" s="38"/>
      <c r="S24" s="82" t="s">
        <v>13</v>
      </c>
      <c r="T24" s="107">
        <f>J14*K15/(1-Q16)</f>
        <v>32000</v>
      </c>
      <c r="U24" s="107"/>
      <c r="V24" s="108"/>
      <c r="W24" s="38" t="s">
        <v>14</v>
      </c>
      <c r="X24" s="38"/>
      <c r="Y24" s="38"/>
      <c r="Z24" s="38"/>
      <c r="AA24" s="38"/>
      <c r="AB24" s="38"/>
      <c r="AC24" s="38"/>
      <c r="AD24" s="38"/>
      <c r="AX24" s="30"/>
      <c r="AY24" s="30"/>
      <c r="AZ24" s="30"/>
      <c r="BA24" s="30"/>
      <c r="BB24" s="30"/>
      <c r="BC24" s="30"/>
      <c r="BD24" s="30"/>
      <c r="BE24" s="30"/>
      <c r="BF24" s="30"/>
      <c r="BG24" s="30"/>
      <c r="BH24" s="30"/>
      <c r="BI24" s="30"/>
      <c r="BJ24" s="30"/>
      <c r="BK24" s="30"/>
      <c r="BL24" s="30"/>
      <c r="BM24" s="30"/>
      <c r="CO24" s="18"/>
      <c r="CP24" s="18"/>
      <c r="CQ24" s="18"/>
      <c r="CR24" s="18"/>
      <c r="CS24" s="18"/>
      <c r="CT24" s="18"/>
      <c r="CU24" s="18"/>
      <c r="CV24" s="18"/>
      <c r="CW24" s="18"/>
      <c r="CX24" s="18"/>
      <c r="CY24" s="18"/>
      <c r="CZ24" s="18"/>
      <c r="DA24" s="18"/>
      <c r="DB24" s="18"/>
      <c r="DC24" s="18"/>
      <c r="DD24" s="18"/>
      <c r="DE24" s="18"/>
      <c r="DF24" s="18"/>
      <c r="DG24" s="18"/>
      <c r="DH24" s="18"/>
      <c r="DI24" s="18"/>
      <c r="DJ24" s="18"/>
      <c r="DK24" s="18"/>
      <c r="DL24" s="18"/>
      <c r="DM24" s="18"/>
      <c r="DN24" s="18"/>
      <c r="DO24" s="18"/>
      <c r="DP24" s="18"/>
      <c r="DQ24" s="18"/>
      <c r="DR24" s="18"/>
      <c r="DS24" s="18"/>
      <c r="DT24" s="18"/>
      <c r="DU24" s="18"/>
      <c r="DV24" s="18"/>
      <c r="DW24" s="18"/>
    </row>
    <row r="25" spans="1:145" ht="16.350000000000001" customHeight="1" thickBot="1">
      <c r="B25" s="38" t="s">
        <v>15</v>
      </c>
      <c r="C25" s="38"/>
      <c r="D25" s="38"/>
      <c r="E25" s="38"/>
      <c r="F25" s="38"/>
      <c r="G25" s="38"/>
      <c r="H25" s="38"/>
      <c r="I25" s="38"/>
      <c r="J25" s="38"/>
      <c r="K25" s="82" t="s">
        <v>16</v>
      </c>
      <c r="L25" s="107">
        <f>T24*Q17/K12</f>
        <v>320</v>
      </c>
      <c r="M25" s="107"/>
      <c r="N25" s="109"/>
      <c r="O25" s="38" t="s">
        <v>17</v>
      </c>
      <c r="P25" s="38"/>
      <c r="Q25" s="38"/>
      <c r="R25" s="38"/>
      <c r="S25" s="38"/>
      <c r="T25" s="38"/>
      <c r="U25" s="38"/>
      <c r="V25" s="38"/>
      <c r="W25" s="38"/>
      <c r="X25" s="38"/>
      <c r="Y25" s="38"/>
      <c r="Z25" s="38"/>
      <c r="AA25" s="38"/>
      <c r="AB25" s="38"/>
      <c r="AC25" s="38"/>
      <c r="AD25" s="38"/>
      <c r="CO25" s="18"/>
      <c r="CP25" s="18"/>
      <c r="CQ25" s="18"/>
      <c r="CR25" s="18"/>
      <c r="CS25" s="18"/>
      <c r="CT25" s="18"/>
      <c r="CU25" s="18"/>
      <c r="CV25" s="18"/>
      <c r="CW25" s="18"/>
      <c r="CX25" s="18"/>
      <c r="CY25" s="18"/>
      <c r="CZ25" s="18"/>
      <c r="DA25" s="18"/>
      <c r="DB25" s="18"/>
      <c r="DC25" s="18"/>
      <c r="DD25" s="18"/>
      <c r="DE25" s="18"/>
      <c r="DF25" s="18"/>
      <c r="DG25" s="18"/>
      <c r="DH25" s="18"/>
      <c r="DI25" s="18"/>
      <c r="DJ25" s="18"/>
      <c r="DK25" s="18"/>
      <c r="DL25" s="18"/>
      <c r="DM25" s="18"/>
      <c r="DN25" s="18"/>
      <c r="DO25" s="18"/>
      <c r="DP25" s="18"/>
      <c r="DQ25" s="18"/>
      <c r="DR25" s="18"/>
      <c r="DS25" s="18"/>
      <c r="DT25" s="18"/>
      <c r="DU25" s="18"/>
      <c r="DV25" s="18"/>
      <c r="DW25" s="18"/>
    </row>
    <row r="26" spans="1:145" ht="16.350000000000001" customHeight="1" thickBot="1">
      <c r="B26" s="38" t="s">
        <v>18</v>
      </c>
      <c r="C26" s="38"/>
      <c r="D26" s="38"/>
      <c r="E26" s="38"/>
      <c r="F26" s="38"/>
      <c r="G26" s="38"/>
      <c r="H26" s="38"/>
      <c r="I26" s="38"/>
      <c r="J26" s="38"/>
      <c r="K26" s="38"/>
      <c r="L26" s="38"/>
      <c r="M26" s="38"/>
      <c r="N26" s="82" t="s">
        <v>19</v>
      </c>
      <c r="O26" s="107">
        <f>T24*V20*(1+U21)/1000</f>
        <v>14400</v>
      </c>
      <c r="P26" s="107"/>
      <c r="Q26" s="108"/>
      <c r="R26" s="38" t="s">
        <v>20</v>
      </c>
      <c r="S26" s="38"/>
      <c r="T26" s="38"/>
      <c r="U26" s="38"/>
      <c r="V26" s="38"/>
      <c r="W26" s="38"/>
      <c r="X26" s="38"/>
      <c r="Y26" s="38"/>
      <c r="Z26" s="38"/>
      <c r="AA26" s="38"/>
      <c r="AB26" s="38"/>
      <c r="AC26" s="38"/>
      <c r="AD26" s="38"/>
      <c r="BG26" s="17"/>
      <c r="CO26" s="18"/>
      <c r="CP26" s="18"/>
      <c r="CQ26" s="18"/>
      <c r="CR26" s="18"/>
      <c r="CS26" s="18"/>
      <c r="CT26" s="18"/>
      <c r="CU26" s="18"/>
      <c r="CV26" s="18"/>
      <c r="CW26" s="18"/>
      <c r="CX26" s="18"/>
      <c r="CY26" s="18"/>
      <c r="CZ26" s="18"/>
      <c r="DA26" s="18"/>
      <c r="DB26" s="18"/>
      <c r="DC26" s="18"/>
      <c r="DD26" s="18"/>
      <c r="DE26" s="18"/>
      <c r="DF26" s="18"/>
      <c r="DG26" s="18"/>
      <c r="DH26" s="18"/>
      <c r="DI26" s="18"/>
      <c r="DJ26" s="18"/>
      <c r="DK26" s="18"/>
      <c r="DL26" s="18"/>
      <c r="DM26" s="18"/>
      <c r="DN26" s="18"/>
      <c r="DO26" s="18"/>
      <c r="DP26" s="18"/>
      <c r="DQ26" s="18"/>
      <c r="DR26" s="18"/>
      <c r="DS26" s="18"/>
      <c r="DT26" s="18"/>
      <c r="DU26" s="18"/>
      <c r="DV26" s="18"/>
      <c r="DW26" s="18"/>
    </row>
    <row r="27" spans="1:145" ht="16.350000000000001" customHeight="1">
      <c r="B27" s="38" t="s">
        <v>21</v>
      </c>
      <c r="C27" s="38"/>
      <c r="D27" s="38"/>
      <c r="E27" s="38"/>
      <c r="F27" s="38"/>
      <c r="G27" s="38"/>
      <c r="H27" s="38"/>
      <c r="I27" s="38"/>
      <c r="J27" s="38"/>
      <c r="K27" s="38"/>
      <c r="L27" s="38"/>
      <c r="M27" s="38"/>
      <c r="N27" s="38"/>
      <c r="O27" s="38"/>
      <c r="P27" s="38"/>
      <c r="Q27" s="38"/>
      <c r="R27" s="38"/>
      <c r="S27" s="38"/>
      <c r="T27" s="38"/>
      <c r="U27" s="38"/>
      <c r="V27" s="38"/>
      <c r="W27" s="38"/>
      <c r="X27" s="38"/>
      <c r="Y27" s="38"/>
      <c r="Z27" s="38"/>
      <c r="AA27" s="38"/>
      <c r="AB27" s="38"/>
      <c r="AC27" s="38"/>
      <c r="AD27" s="38"/>
      <c r="CO27" s="18"/>
      <c r="CP27" s="18"/>
      <c r="CQ27" s="18"/>
      <c r="CR27" s="18"/>
      <c r="CS27" s="18"/>
      <c r="CT27" s="18"/>
      <c r="CU27" s="18"/>
      <c r="CV27" s="18"/>
      <c r="CW27" s="18"/>
      <c r="CX27" s="18"/>
      <c r="CY27" s="18"/>
      <c r="CZ27" s="18"/>
      <c r="DA27" s="18"/>
      <c r="DB27" s="18"/>
      <c r="DC27" s="18"/>
      <c r="DD27" s="18"/>
      <c r="DE27" s="18"/>
      <c r="DF27" s="18"/>
      <c r="DG27" s="18"/>
      <c r="DH27" s="18"/>
      <c r="DI27" s="18"/>
      <c r="DJ27" s="18"/>
      <c r="DK27" s="18"/>
      <c r="DL27" s="18"/>
      <c r="DM27" s="18"/>
      <c r="DN27" s="18"/>
      <c r="DO27" s="18"/>
      <c r="DP27" s="18"/>
      <c r="DQ27" s="18"/>
      <c r="DR27" s="18"/>
      <c r="DS27" s="18"/>
      <c r="DT27" s="18"/>
      <c r="DU27" s="18"/>
      <c r="DV27" s="18"/>
      <c r="DW27" s="18"/>
      <c r="EL27" s="38"/>
      <c r="EM27" s="38"/>
      <c r="EN27" s="38"/>
      <c r="EO27" s="38"/>
    </row>
    <row r="28" spans="1:145" ht="16.350000000000001" customHeight="1" thickBot="1">
      <c r="B28" s="38"/>
      <c r="C28" s="38" t="s">
        <v>404</v>
      </c>
      <c r="D28" s="38"/>
      <c r="E28" s="38"/>
      <c r="F28" s="38"/>
      <c r="G28" s="38"/>
      <c r="H28" s="38"/>
      <c r="I28" s="38"/>
      <c r="J28" s="38"/>
      <c r="K28" s="38"/>
      <c r="L28" s="38"/>
      <c r="M28" s="102">
        <v>1000</v>
      </c>
      <c r="N28" s="102"/>
      <c r="O28" s="38" t="s">
        <v>405</v>
      </c>
      <c r="P28" s="38"/>
      <c r="Q28" s="38"/>
      <c r="R28" s="38"/>
      <c r="S28" s="38"/>
      <c r="T28" s="38"/>
      <c r="U28" s="38"/>
      <c r="V28" s="38"/>
      <c r="W28" s="38"/>
      <c r="X28" s="38"/>
      <c r="Y28" s="38"/>
      <c r="Z28" s="38"/>
      <c r="AA28" s="38"/>
      <c r="AB28" s="38"/>
      <c r="AC28" s="38"/>
      <c r="AD28" s="38"/>
      <c r="AF28" s="110"/>
      <c r="AG28" s="110"/>
      <c r="AH28" s="110"/>
      <c r="AI28" s="110"/>
      <c r="CO28" s="18"/>
      <c r="CP28" s="18"/>
      <c r="CQ28" s="18"/>
      <c r="CR28" s="18"/>
      <c r="CS28" s="18"/>
      <c r="CT28" s="18"/>
      <c r="CU28" s="18"/>
      <c r="CV28" s="18"/>
      <c r="CW28" s="18"/>
      <c r="CX28" s="18"/>
      <c r="CY28" s="18"/>
      <c r="CZ28" s="18"/>
      <c r="DA28" s="18"/>
      <c r="DB28" s="18"/>
      <c r="DC28" s="18"/>
      <c r="DD28" s="18"/>
      <c r="DE28" s="18"/>
      <c r="DF28" s="18"/>
      <c r="DG28" s="18"/>
      <c r="DH28" s="18"/>
      <c r="DI28" s="18"/>
      <c r="DJ28" s="18"/>
      <c r="DK28" s="18"/>
      <c r="DL28" s="18"/>
      <c r="DM28" s="18"/>
      <c r="DN28" s="18"/>
      <c r="DO28" s="18"/>
      <c r="DP28" s="18"/>
      <c r="DQ28" s="18"/>
      <c r="DR28" s="18"/>
      <c r="DS28" s="18"/>
      <c r="DT28" s="18"/>
      <c r="DU28" s="18"/>
      <c r="DV28" s="18"/>
      <c r="DW28" s="18"/>
      <c r="EL28" s="38"/>
      <c r="EM28" s="38"/>
      <c r="EN28" s="38"/>
      <c r="EO28" s="38"/>
    </row>
    <row r="29" spans="1:145" ht="16.350000000000001" customHeight="1" thickBot="1">
      <c r="B29" s="38"/>
      <c r="C29" s="38" t="s">
        <v>22</v>
      </c>
      <c r="D29" s="38"/>
      <c r="E29" s="38"/>
      <c r="F29" s="38"/>
      <c r="G29" s="38"/>
      <c r="H29" s="38"/>
      <c r="I29" s="38"/>
      <c r="J29" s="38"/>
      <c r="K29" s="38"/>
      <c r="L29" s="82" t="s">
        <v>23</v>
      </c>
      <c r="M29" s="107">
        <f>O26*1000/M28</f>
        <v>14400</v>
      </c>
      <c r="N29" s="107"/>
      <c r="O29" s="108"/>
      <c r="P29" s="38" t="s">
        <v>14</v>
      </c>
      <c r="Q29" s="38"/>
      <c r="R29" s="38"/>
      <c r="S29" s="38"/>
      <c r="T29" s="38"/>
      <c r="U29" s="38"/>
      <c r="V29" s="38"/>
      <c r="W29" s="38"/>
      <c r="X29" s="38"/>
      <c r="Y29" s="38"/>
      <c r="Z29" s="38"/>
      <c r="AA29" s="38"/>
      <c r="AB29" s="38"/>
      <c r="AC29" s="38"/>
      <c r="AD29" s="38"/>
      <c r="CO29" s="18"/>
      <c r="CP29" s="18"/>
      <c r="CQ29" s="18"/>
      <c r="CR29" s="18"/>
      <c r="CS29" s="18"/>
      <c r="CT29" s="18"/>
      <c r="CU29" s="18"/>
      <c r="CV29" s="18"/>
      <c r="CW29" s="18"/>
      <c r="CX29" s="18"/>
      <c r="CY29" s="18"/>
      <c r="CZ29" s="18"/>
      <c r="DA29" s="18"/>
      <c r="DB29" s="18"/>
      <c r="DC29" s="18"/>
      <c r="DD29" s="18"/>
      <c r="DE29" s="18"/>
      <c r="DF29" s="18"/>
      <c r="DG29" s="18"/>
      <c r="DH29" s="18"/>
      <c r="DI29" s="18"/>
      <c r="DJ29" s="18"/>
      <c r="DK29" s="18"/>
      <c r="DL29" s="18"/>
      <c r="DM29" s="18"/>
      <c r="DN29" s="18"/>
      <c r="DO29" s="18"/>
      <c r="DP29" s="18"/>
      <c r="DQ29" s="18"/>
      <c r="DR29" s="18"/>
      <c r="DS29" s="18"/>
      <c r="DT29" s="18"/>
      <c r="DU29" s="18"/>
      <c r="DV29" s="18"/>
      <c r="DW29" s="18"/>
      <c r="EL29" s="38"/>
      <c r="EM29" s="38"/>
      <c r="EN29" s="38"/>
      <c r="EO29" s="38"/>
    </row>
    <row r="30" spans="1:145" ht="16.350000000000001" customHeight="1" thickBot="1">
      <c r="B30" s="38" t="s">
        <v>24</v>
      </c>
      <c r="C30" s="38"/>
      <c r="D30" s="38"/>
      <c r="E30" s="38"/>
      <c r="F30" s="38"/>
      <c r="G30" s="38"/>
      <c r="H30" s="38"/>
      <c r="I30" s="38"/>
      <c r="J30" s="38"/>
      <c r="K30" s="38"/>
      <c r="L30" s="38"/>
      <c r="M30" s="38"/>
      <c r="N30" s="38"/>
      <c r="O30" s="38"/>
      <c r="P30" s="38"/>
      <c r="Q30" s="82" t="s">
        <v>25</v>
      </c>
      <c r="R30" s="107">
        <f>T24*Q17-M29</f>
        <v>8000</v>
      </c>
      <c r="S30" s="111"/>
      <c r="T30" s="109"/>
      <c r="U30" s="38" t="s">
        <v>14</v>
      </c>
      <c r="V30" s="38"/>
      <c r="W30" s="38"/>
      <c r="X30" s="38"/>
      <c r="Y30" s="38"/>
      <c r="Z30" s="38"/>
      <c r="AA30" s="38"/>
      <c r="AB30" s="38"/>
      <c r="AC30" s="38"/>
      <c r="AD30" s="38"/>
      <c r="AE30" s="33"/>
      <c r="CO30" s="18"/>
      <c r="CP30" s="18"/>
      <c r="CQ30" s="18"/>
      <c r="CR30" s="18"/>
      <c r="CS30" s="18"/>
      <c r="CT30" s="18"/>
      <c r="CU30" s="18"/>
      <c r="CV30" s="18"/>
      <c r="CW30" s="18"/>
      <c r="CX30" s="18"/>
      <c r="CY30" s="18"/>
      <c r="CZ30" s="18"/>
      <c r="DA30" s="18"/>
      <c r="DB30" s="18"/>
      <c r="DC30" s="18"/>
      <c r="DD30" s="18"/>
      <c r="DE30" s="18"/>
      <c r="DF30" s="18"/>
      <c r="DG30" s="18"/>
      <c r="DH30" s="18"/>
      <c r="DI30" s="18"/>
      <c r="DJ30" s="18"/>
      <c r="DK30" s="18"/>
      <c r="DL30" s="18"/>
      <c r="DM30" s="18"/>
      <c r="DN30" s="18"/>
      <c r="DO30" s="18"/>
      <c r="DP30" s="18"/>
      <c r="DQ30" s="18"/>
      <c r="DR30" s="18"/>
      <c r="DS30" s="18"/>
      <c r="DT30" s="18"/>
      <c r="DU30" s="18"/>
      <c r="DV30" s="18"/>
      <c r="DW30" s="18"/>
    </row>
    <row r="31" spans="1:145" ht="16.350000000000001" customHeight="1" thickBot="1">
      <c r="B31" s="38" t="s">
        <v>26</v>
      </c>
      <c r="C31" s="38"/>
      <c r="D31" s="38"/>
      <c r="E31" s="38"/>
      <c r="F31" s="38"/>
      <c r="G31" s="38"/>
      <c r="H31" s="38"/>
      <c r="I31" s="38"/>
      <c r="J31" s="38"/>
      <c r="K31" s="38"/>
      <c r="L31" s="38"/>
      <c r="M31" s="38"/>
      <c r="N31" s="38"/>
      <c r="O31" s="38"/>
      <c r="P31" s="38"/>
      <c r="Q31" s="38"/>
      <c r="R31" s="38"/>
      <c r="S31" s="82" t="s">
        <v>27</v>
      </c>
      <c r="T31" s="112">
        <f>R30/(K12*N11)*100</f>
        <v>81.632653061224488</v>
      </c>
      <c r="U31" s="112"/>
      <c r="V31" s="113"/>
      <c r="W31" s="38" t="s">
        <v>28</v>
      </c>
      <c r="X31" s="38"/>
      <c r="Y31" s="38"/>
      <c r="Z31" s="38"/>
      <c r="AA31" s="38"/>
      <c r="AB31" s="38"/>
      <c r="AC31" s="38"/>
      <c r="AD31" s="38"/>
      <c r="BL31" s="35"/>
      <c r="CO31" s="18"/>
      <c r="CP31" s="18"/>
      <c r="CQ31" s="18"/>
      <c r="CR31" s="18"/>
      <c r="CS31" s="18"/>
      <c r="CT31" s="18"/>
      <c r="CU31" s="18"/>
      <c r="CV31" s="18"/>
      <c r="CW31" s="18"/>
      <c r="CX31" s="18"/>
      <c r="CY31" s="18"/>
      <c r="CZ31" s="18"/>
      <c r="DA31" s="18"/>
      <c r="DB31" s="18"/>
      <c r="DC31" s="18"/>
      <c r="DD31" s="18"/>
      <c r="DE31" s="18"/>
      <c r="DF31" s="18"/>
      <c r="DG31" s="18"/>
      <c r="DH31" s="18"/>
      <c r="DI31" s="18"/>
      <c r="DJ31" s="18"/>
      <c r="DK31" s="18"/>
      <c r="DL31" s="18"/>
      <c r="DM31" s="18"/>
      <c r="DN31" s="18"/>
      <c r="DO31" s="18"/>
      <c r="DP31" s="18"/>
      <c r="DQ31" s="18"/>
      <c r="DR31" s="18"/>
      <c r="DS31" s="18"/>
      <c r="DT31" s="18"/>
      <c r="DU31" s="18"/>
      <c r="DV31" s="18"/>
      <c r="DW31" s="18"/>
    </row>
    <row r="32" spans="1:145" ht="16.350000000000001" customHeight="1" thickBot="1">
      <c r="B32" s="38" t="s">
        <v>29</v>
      </c>
      <c r="C32" s="38"/>
      <c r="D32" s="38"/>
      <c r="E32" s="38"/>
      <c r="F32" s="38"/>
      <c r="G32" s="38"/>
      <c r="H32" s="38"/>
      <c r="I32" s="38"/>
      <c r="J32" s="38"/>
      <c r="K32" s="38"/>
      <c r="L32" s="38"/>
      <c r="M32" s="38"/>
      <c r="N32" s="84">
        <v>5</v>
      </c>
      <c r="O32" s="38" t="s">
        <v>30</v>
      </c>
      <c r="P32" s="38"/>
      <c r="Q32" s="38"/>
      <c r="R32" s="38"/>
      <c r="S32" s="38"/>
      <c r="T32" s="38"/>
      <c r="U32" s="38"/>
      <c r="V32" s="38"/>
      <c r="W32" s="38"/>
      <c r="X32" s="38"/>
      <c r="Y32" s="38"/>
      <c r="Z32" s="38"/>
      <c r="AA32" s="38"/>
      <c r="AB32" s="38"/>
      <c r="AC32" s="38"/>
      <c r="AD32" s="38"/>
      <c r="AE32" s="33"/>
      <c r="CO32" s="18"/>
      <c r="CP32" s="18"/>
      <c r="CQ32" s="18"/>
      <c r="CR32" s="18"/>
      <c r="CS32" s="18"/>
      <c r="CT32" s="18"/>
      <c r="CU32" s="18"/>
      <c r="CV32" s="18"/>
      <c r="CW32" s="18"/>
      <c r="CX32" s="18"/>
      <c r="CY32" s="18"/>
      <c r="CZ32" s="18"/>
      <c r="DA32" s="18"/>
      <c r="DB32" s="18"/>
      <c r="DC32" s="18"/>
      <c r="DD32" s="18"/>
      <c r="DE32" s="18"/>
      <c r="DF32" s="18"/>
      <c r="DG32" s="18"/>
      <c r="DH32" s="18"/>
      <c r="DI32" s="18"/>
      <c r="DJ32" s="18"/>
      <c r="DK32" s="18"/>
      <c r="DL32" s="18"/>
      <c r="DM32" s="18"/>
      <c r="DN32" s="18"/>
      <c r="DO32" s="18"/>
      <c r="DP32" s="18"/>
      <c r="DQ32" s="18"/>
      <c r="DR32" s="18"/>
      <c r="DS32" s="18"/>
      <c r="DT32" s="18"/>
      <c r="DU32" s="18"/>
      <c r="DV32" s="18"/>
      <c r="DW32" s="18"/>
    </row>
    <row r="33" spans="1:127" ht="16.350000000000001" customHeight="1" thickBot="1">
      <c r="B33" s="38"/>
      <c r="C33" s="102">
        <v>1000</v>
      </c>
      <c r="D33" s="102"/>
      <c r="E33" s="38" t="s">
        <v>406</v>
      </c>
      <c r="F33" s="38"/>
      <c r="G33" s="38"/>
      <c r="H33" s="38"/>
      <c r="I33" s="38"/>
      <c r="J33" s="38"/>
      <c r="K33" s="38"/>
      <c r="L33" s="38"/>
      <c r="M33" s="38"/>
      <c r="N33" s="38"/>
      <c r="O33" s="38"/>
      <c r="P33" s="38"/>
      <c r="Q33" s="38"/>
      <c r="R33" s="38"/>
      <c r="S33" s="38"/>
      <c r="T33" s="38"/>
      <c r="U33" s="38"/>
      <c r="V33" s="38"/>
      <c r="W33" s="38"/>
      <c r="X33" s="82" t="s">
        <v>31</v>
      </c>
      <c r="Y33" s="107">
        <f>(K12*N11-(T24*Q17-O26*(1+N32/100)*1000/C33))*C33/N11</f>
        <v>18000</v>
      </c>
      <c r="Z33" s="107"/>
      <c r="AA33" s="108"/>
      <c r="AB33" s="38"/>
      <c r="AC33" s="38"/>
      <c r="AD33" s="99" t="s">
        <v>417</v>
      </c>
      <c r="AE33" s="100"/>
      <c r="AF33" s="96"/>
      <c r="AG33" s="96"/>
      <c r="AH33" s="96"/>
      <c r="AI33" s="96"/>
      <c r="AJ33" s="96"/>
      <c r="AK33" s="96"/>
      <c r="AX33" s="30"/>
      <c r="AY33" s="30"/>
      <c r="AZ33" s="30"/>
      <c r="BA33" s="30"/>
      <c r="BB33" s="30"/>
      <c r="BC33" s="30"/>
      <c r="BD33" s="30"/>
      <c r="BE33" s="30"/>
      <c r="BF33" s="30"/>
      <c r="BG33" s="30"/>
      <c r="BH33" s="30"/>
      <c r="BI33" s="30"/>
      <c r="BJ33" s="30"/>
      <c r="BK33" s="30"/>
      <c r="BL33" s="30"/>
      <c r="BM33" s="30"/>
      <c r="CO33" s="18"/>
      <c r="CP33" s="18"/>
      <c r="CQ33" s="18"/>
      <c r="CR33" s="18"/>
      <c r="CS33" s="18"/>
      <c r="CT33" s="18"/>
      <c r="CU33" s="18"/>
      <c r="CV33" s="18"/>
      <c r="CW33" s="18"/>
      <c r="CX33" s="18"/>
      <c r="CY33" s="18"/>
      <c r="CZ33" s="18"/>
      <c r="DA33" s="18"/>
      <c r="DB33" s="18"/>
      <c r="DC33" s="18"/>
      <c r="DD33" s="18"/>
      <c r="DE33" s="18"/>
      <c r="DF33" s="18"/>
      <c r="DG33" s="18"/>
      <c r="DH33" s="18"/>
      <c r="DI33" s="18"/>
      <c r="DJ33" s="18"/>
      <c r="DK33" s="18"/>
      <c r="DL33" s="18"/>
      <c r="DM33" s="18"/>
      <c r="DN33" s="18"/>
      <c r="DO33" s="18"/>
      <c r="DP33" s="18"/>
      <c r="DQ33" s="18"/>
      <c r="DR33" s="18"/>
      <c r="DS33" s="18"/>
      <c r="DT33" s="18"/>
      <c r="DU33" s="18"/>
      <c r="DV33" s="18"/>
      <c r="DW33" s="18"/>
    </row>
    <row r="34" spans="1:127" ht="16.350000000000001" customHeight="1">
      <c r="B34" s="38"/>
      <c r="C34" s="38" t="s">
        <v>32</v>
      </c>
      <c r="D34" s="38"/>
      <c r="E34" s="38"/>
      <c r="F34" s="38"/>
      <c r="G34" s="38"/>
      <c r="H34" s="38"/>
      <c r="I34" s="38"/>
      <c r="J34" s="38"/>
      <c r="K34" s="38"/>
      <c r="L34" s="38"/>
      <c r="M34" s="38"/>
      <c r="N34" s="38"/>
      <c r="O34" s="38"/>
      <c r="P34" s="38"/>
      <c r="Q34" s="38"/>
      <c r="R34" s="38"/>
      <c r="S34" s="38"/>
      <c r="T34" s="38"/>
      <c r="U34" s="38"/>
      <c r="V34" s="38"/>
      <c r="W34" s="38"/>
      <c r="X34" s="38"/>
      <c r="Y34" s="38"/>
      <c r="Z34" s="38"/>
      <c r="AA34" s="38"/>
      <c r="AB34" s="38"/>
      <c r="AC34" s="38"/>
      <c r="AD34" s="99" t="s">
        <v>418</v>
      </c>
      <c r="AE34" s="100"/>
      <c r="AF34" s="96"/>
      <c r="AG34" s="96"/>
      <c r="AH34" s="96"/>
      <c r="AI34" s="96"/>
      <c r="AJ34" s="96"/>
      <c r="AK34" s="96"/>
      <c r="CO34" s="18"/>
      <c r="CP34" s="18"/>
      <c r="CQ34" s="18"/>
      <c r="CR34" s="18"/>
      <c r="CS34" s="18"/>
      <c r="CT34" s="18"/>
      <c r="CU34" s="18"/>
      <c r="CV34" s="18"/>
      <c r="CW34" s="18"/>
      <c r="CX34" s="18"/>
      <c r="CY34" s="18"/>
      <c r="CZ34" s="18"/>
      <c r="DA34" s="18"/>
      <c r="DB34" s="18"/>
      <c r="DC34" s="18"/>
      <c r="DD34" s="18"/>
      <c r="DE34" s="18"/>
      <c r="DF34" s="18"/>
      <c r="DG34" s="18"/>
      <c r="DH34" s="18"/>
      <c r="DI34" s="18"/>
      <c r="DJ34" s="18"/>
      <c r="DK34" s="18"/>
      <c r="DL34" s="18"/>
      <c r="DM34" s="18"/>
      <c r="DN34" s="18"/>
      <c r="DO34" s="18"/>
      <c r="DP34" s="18"/>
      <c r="DQ34" s="18"/>
      <c r="DR34" s="18"/>
      <c r="DS34" s="18"/>
      <c r="DT34" s="18"/>
      <c r="DU34" s="18"/>
      <c r="DV34" s="18"/>
      <c r="DW34" s="18"/>
    </row>
    <row r="35" spans="1:127" ht="16.350000000000001" customHeight="1" thickBot="1">
      <c r="B35" s="38" t="s">
        <v>33</v>
      </c>
      <c r="C35" s="38"/>
      <c r="D35" s="38"/>
      <c r="E35" s="38"/>
      <c r="F35" s="38"/>
      <c r="G35" s="38"/>
      <c r="H35" s="38"/>
      <c r="I35" s="38"/>
      <c r="J35" s="38"/>
      <c r="K35" s="38"/>
      <c r="L35" s="38"/>
      <c r="M35" s="38"/>
      <c r="N35" s="38"/>
      <c r="O35" s="38"/>
      <c r="P35" s="38"/>
      <c r="Q35" s="38"/>
      <c r="R35" s="38"/>
      <c r="S35" s="38"/>
      <c r="T35" s="103">
        <v>1</v>
      </c>
      <c r="U35" s="103"/>
      <c r="V35" s="38" t="s">
        <v>34</v>
      </c>
      <c r="W35" s="38"/>
      <c r="X35" s="38"/>
      <c r="Y35" s="38"/>
      <c r="Z35" s="38"/>
      <c r="AA35" s="38"/>
      <c r="AB35" s="38"/>
      <c r="AC35" s="38"/>
      <c r="AD35" s="99" t="s">
        <v>419</v>
      </c>
      <c r="AE35" s="101"/>
      <c r="AF35" s="96"/>
      <c r="AG35" s="96"/>
      <c r="AH35" s="98"/>
      <c r="AI35" s="96"/>
      <c r="AJ35" s="96"/>
      <c r="AK35" s="96"/>
      <c r="CO35" s="18"/>
      <c r="CP35" s="18"/>
      <c r="CQ35" s="18"/>
      <c r="CR35" s="18"/>
      <c r="CS35" s="18"/>
      <c r="CT35" s="18"/>
      <c r="CU35" s="18"/>
      <c r="CV35" s="18"/>
      <c r="CW35" s="18"/>
      <c r="CX35" s="18"/>
      <c r="CY35" s="18"/>
      <c r="CZ35" s="18"/>
      <c r="DA35" s="18"/>
      <c r="DB35" s="18"/>
      <c r="DC35" s="18"/>
      <c r="DD35" s="18"/>
      <c r="DE35" s="18"/>
      <c r="DF35" s="18"/>
      <c r="DG35" s="18"/>
      <c r="DH35" s="18"/>
      <c r="DI35" s="18"/>
      <c r="DJ35" s="18"/>
      <c r="DK35" s="18"/>
      <c r="DL35" s="18"/>
      <c r="DM35" s="18"/>
      <c r="DN35" s="18"/>
      <c r="DO35" s="18"/>
      <c r="DP35" s="18"/>
      <c r="DQ35" s="18"/>
      <c r="DR35" s="18"/>
      <c r="DS35" s="18"/>
      <c r="DT35" s="18"/>
      <c r="DU35" s="18"/>
      <c r="DV35" s="18"/>
      <c r="DW35" s="18"/>
    </row>
    <row r="36" spans="1:127" ht="16.350000000000001" customHeight="1" thickBot="1">
      <c r="B36" s="38"/>
      <c r="C36" s="38" t="s">
        <v>35</v>
      </c>
      <c r="D36" s="38"/>
      <c r="E36" s="38"/>
      <c r="F36" s="38"/>
      <c r="G36" s="38"/>
      <c r="H36" s="38"/>
      <c r="I36" s="38"/>
      <c r="J36" s="82" t="s">
        <v>36</v>
      </c>
      <c r="K36" s="107">
        <f>O26*(1+N32/100)*1000/(T24*Q17-K12*N11)</f>
        <v>1200</v>
      </c>
      <c r="L36" s="107"/>
      <c r="M36" s="108"/>
      <c r="N36" s="38" t="s">
        <v>37</v>
      </c>
      <c r="O36" s="38"/>
      <c r="P36" s="38"/>
      <c r="Q36" s="38"/>
      <c r="R36" s="38"/>
      <c r="S36" s="38"/>
      <c r="T36" s="38"/>
      <c r="U36" s="38"/>
      <c r="V36" s="38"/>
      <c r="W36" s="38"/>
      <c r="X36" s="38"/>
      <c r="Y36" s="38"/>
      <c r="Z36" s="38"/>
      <c r="AA36" s="38"/>
      <c r="AB36" s="38"/>
      <c r="AC36" s="38"/>
      <c r="AD36" s="99" t="s">
        <v>420</v>
      </c>
      <c r="AE36" s="101"/>
      <c r="AF36" s="96"/>
      <c r="AG36" s="96"/>
      <c r="AH36" s="96"/>
      <c r="AI36" s="96"/>
      <c r="AJ36" s="96"/>
      <c r="AK36" s="96"/>
      <c r="CO36" s="18"/>
      <c r="CP36" s="18"/>
      <c r="CQ36" s="18"/>
      <c r="CR36" s="18"/>
      <c r="CS36" s="18"/>
      <c r="CT36" s="18"/>
      <c r="CU36" s="18"/>
      <c r="CV36" s="18"/>
      <c r="CW36" s="18"/>
      <c r="CX36" s="18"/>
      <c r="CY36" s="18"/>
      <c r="CZ36" s="18"/>
      <c r="DA36" s="18"/>
      <c r="DB36" s="18"/>
      <c r="DC36" s="18"/>
      <c r="DD36" s="18"/>
      <c r="DE36" s="18"/>
      <c r="DF36" s="18"/>
      <c r="DG36" s="18"/>
      <c r="DH36" s="18"/>
      <c r="DI36" s="18"/>
      <c r="DJ36" s="18"/>
      <c r="DK36" s="18"/>
      <c r="DL36" s="18"/>
      <c r="DM36" s="18"/>
      <c r="DN36" s="18"/>
      <c r="DO36" s="18"/>
      <c r="DP36" s="18"/>
      <c r="DQ36" s="18"/>
      <c r="DR36" s="18"/>
      <c r="DS36" s="18"/>
      <c r="DT36" s="18"/>
      <c r="DU36" s="18"/>
      <c r="DV36" s="18"/>
      <c r="DW36" s="18"/>
    </row>
    <row r="37" spans="1:127" ht="16.350000000000001" customHeight="1">
      <c r="A37" s="29"/>
      <c r="B37" s="38"/>
      <c r="C37" s="38"/>
      <c r="D37" s="38"/>
      <c r="E37" s="38"/>
      <c r="F37" s="38"/>
      <c r="G37" s="38"/>
      <c r="H37" s="38"/>
      <c r="I37" s="38"/>
      <c r="J37" s="38"/>
      <c r="K37" s="38"/>
      <c r="L37" s="38"/>
      <c r="M37" s="38"/>
      <c r="N37" s="38"/>
      <c r="O37" s="38"/>
      <c r="P37" s="38"/>
      <c r="Q37" s="38"/>
      <c r="R37" s="38"/>
      <c r="S37" s="38"/>
      <c r="T37" s="38"/>
      <c r="U37" s="38"/>
      <c r="V37" s="38"/>
      <c r="W37" s="38"/>
      <c r="X37" s="38"/>
      <c r="Y37" s="38"/>
      <c r="Z37" s="38"/>
      <c r="AA37" s="38"/>
      <c r="AB37" s="38"/>
      <c r="AC37" s="38"/>
      <c r="AD37" s="99" t="s">
        <v>421</v>
      </c>
      <c r="AE37" s="101"/>
      <c r="AF37" s="96"/>
      <c r="AG37" s="96"/>
      <c r="AH37" s="96"/>
      <c r="AI37" s="96"/>
      <c r="AJ37" s="96"/>
      <c r="AK37" s="96"/>
      <c r="CO37" s="18"/>
      <c r="CP37" s="18"/>
      <c r="CQ37" s="18"/>
      <c r="CR37" s="18"/>
      <c r="CS37" s="18"/>
      <c r="CT37" s="18"/>
      <c r="CU37" s="18"/>
      <c r="CV37" s="18"/>
      <c r="CW37" s="18"/>
      <c r="CX37" s="18"/>
      <c r="CY37" s="18"/>
      <c r="CZ37" s="18"/>
      <c r="DA37" s="18"/>
      <c r="DB37" s="18"/>
      <c r="DC37" s="18"/>
      <c r="DD37" s="18"/>
      <c r="DE37" s="18"/>
      <c r="DF37" s="18"/>
      <c r="DG37" s="18"/>
      <c r="DH37" s="18"/>
      <c r="DI37" s="18"/>
      <c r="DJ37" s="18"/>
      <c r="DK37" s="18"/>
      <c r="DL37" s="18"/>
      <c r="DM37" s="18"/>
      <c r="DN37" s="18"/>
      <c r="DO37" s="18"/>
      <c r="DP37" s="18"/>
      <c r="DQ37" s="18"/>
      <c r="DR37" s="18"/>
      <c r="DS37" s="18"/>
      <c r="DT37" s="18"/>
      <c r="DU37" s="18"/>
      <c r="DV37" s="18"/>
      <c r="DW37" s="18"/>
    </row>
    <row r="38" spans="1:127" ht="16.350000000000001" customHeight="1">
      <c r="AD38" s="101" t="s">
        <v>422</v>
      </c>
      <c r="AE38" s="101"/>
      <c r="AF38" s="96"/>
      <c r="AG38" s="96"/>
      <c r="AH38" s="96"/>
      <c r="AI38" s="96"/>
      <c r="AJ38" s="96"/>
      <c r="AK38" s="96"/>
      <c r="CT38" s="18"/>
      <c r="CU38" s="18"/>
      <c r="CV38" s="18"/>
      <c r="CW38" s="18"/>
      <c r="CX38" s="18"/>
      <c r="CY38" s="18"/>
      <c r="CZ38" s="18"/>
      <c r="DA38" s="18"/>
      <c r="DB38" s="18"/>
      <c r="DC38" s="18"/>
      <c r="DD38" s="18"/>
      <c r="DE38" s="18"/>
      <c r="DF38" s="18"/>
      <c r="DG38" s="18"/>
      <c r="DH38" s="18"/>
      <c r="DI38" s="18"/>
      <c r="DJ38" s="18"/>
      <c r="DK38" s="18"/>
      <c r="DL38" s="18"/>
      <c r="DM38" s="18"/>
      <c r="DN38" s="18"/>
      <c r="DO38" s="18"/>
      <c r="DP38" s="18"/>
      <c r="DQ38" s="18"/>
      <c r="DR38" s="18"/>
      <c r="DS38" s="18"/>
      <c r="DT38" s="18"/>
      <c r="DU38" s="18"/>
      <c r="DV38" s="18"/>
      <c r="DW38" s="18"/>
    </row>
    <row r="39" spans="1:127" ht="16.350000000000001" customHeight="1">
      <c r="AD39" s="101" t="s">
        <v>423</v>
      </c>
      <c r="AE39" s="101"/>
      <c r="AF39" s="96"/>
      <c r="AG39" s="96"/>
      <c r="AH39" s="96"/>
      <c r="AI39" s="96"/>
      <c r="AJ39" s="96"/>
      <c r="AK39" s="96"/>
      <c r="CT39" s="18"/>
      <c r="CU39" s="18"/>
      <c r="CV39" s="18"/>
      <c r="CW39" s="18"/>
      <c r="CX39" s="18"/>
      <c r="CY39" s="18"/>
      <c r="CZ39" s="18"/>
      <c r="DA39" s="18"/>
      <c r="DB39" s="18"/>
      <c r="DC39" s="18"/>
      <c r="DD39" s="18"/>
      <c r="DE39" s="18"/>
      <c r="DF39" s="18"/>
      <c r="DG39" s="18"/>
      <c r="DH39" s="18"/>
      <c r="DI39" s="18"/>
      <c r="DJ39" s="18"/>
      <c r="DK39" s="18"/>
      <c r="DL39" s="18"/>
      <c r="DM39" s="18"/>
      <c r="DN39" s="18"/>
      <c r="DO39" s="18"/>
      <c r="DP39" s="18"/>
      <c r="DQ39" s="18"/>
      <c r="DR39" s="18"/>
      <c r="DS39" s="18"/>
      <c r="DT39" s="18"/>
      <c r="DU39" s="18"/>
      <c r="DV39" s="18"/>
      <c r="DW39" s="18"/>
    </row>
    <row r="40" spans="1:127" ht="16.350000000000001" customHeight="1">
      <c r="CT40" s="18"/>
      <c r="CU40" s="18"/>
      <c r="CV40" s="18"/>
      <c r="CW40" s="18"/>
      <c r="CX40" s="18"/>
      <c r="CY40" s="18"/>
      <c r="CZ40" s="18"/>
      <c r="DA40" s="18"/>
      <c r="DB40" s="18"/>
      <c r="DC40" s="18"/>
      <c r="DD40" s="18"/>
      <c r="DE40" s="18"/>
      <c r="DF40" s="18"/>
      <c r="DG40" s="18"/>
      <c r="DH40" s="18"/>
      <c r="DI40" s="18"/>
      <c r="DJ40" s="18"/>
      <c r="DK40" s="18"/>
      <c r="DL40" s="18"/>
      <c r="DM40" s="18"/>
      <c r="DN40" s="18"/>
      <c r="DO40" s="18"/>
      <c r="DP40" s="18"/>
      <c r="DQ40" s="18"/>
      <c r="DR40" s="18"/>
      <c r="DS40" s="18"/>
      <c r="DT40" s="18"/>
      <c r="DU40" s="18"/>
      <c r="DV40" s="18"/>
      <c r="DW40" s="18"/>
    </row>
    <row r="41" spans="1:127" ht="16.350000000000001" customHeight="1">
      <c r="AH41" s="29"/>
      <c r="CO41" s="18"/>
      <c r="CP41" s="18"/>
      <c r="CQ41" s="18"/>
      <c r="CR41" s="18"/>
      <c r="CS41" s="18"/>
      <c r="CT41" s="18"/>
      <c r="CU41" s="18"/>
      <c r="CV41" s="18"/>
      <c r="CW41" s="18"/>
      <c r="CX41" s="18"/>
      <c r="CY41" s="18"/>
      <c r="CZ41" s="18"/>
      <c r="DA41" s="18"/>
      <c r="DB41" s="18"/>
      <c r="DC41" s="18"/>
      <c r="DD41" s="18"/>
      <c r="DE41" s="18"/>
      <c r="DF41" s="18"/>
      <c r="DG41" s="18"/>
      <c r="DH41" s="18"/>
      <c r="DI41" s="18"/>
      <c r="DJ41" s="18"/>
      <c r="DK41" s="18"/>
      <c r="DL41" s="18"/>
      <c r="DM41" s="18"/>
      <c r="DN41" s="18"/>
      <c r="DO41" s="18"/>
      <c r="DP41" s="18"/>
      <c r="DQ41" s="18"/>
      <c r="DR41" s="18"/>
      <c r="DS41" s="18"/>
      <c r="DT41" s="18"/>
      <c r="DU41" s="18"/>
      <c r="DV41" s="18"/>
      <c r="DW41" s="18"/>
    </row>
    <row r="42" spans="1:127" ht="16.350000000000001" customHeight="1">
      <c r="CT42" s="18"/>
      <c r="CU42" s="18"/>
      <c r="CV42" s="18"/>
      <c r="CW42" s="18"/>
      <c r="CX42" s="18"/>
      <c r="CY42" s="18"/>
      <c r="CZ42" s="18"/>
      <c r="DA42" s="18"/>
      <c r="DB42" s="18"/>
      <c r="DC42" s="18"/>
      <c r="DD42" s="18"/>
      <c r="DE42" s="18"/>
      <c r="DF42" s="18"/>
      <c r="DG42" s="18"/>
      <c r="DH42" s="18"/>
      <c r="DI42" s="18"/>
      <c r="DJ42" s="18"/>
      <c r="DK42" s="18"/>
      <c r="DL42" s="18"/>
      <c r="DM42" s="18"/>
      <c r="DN42" s="18"/>
      <c r="DO42" s="18"/>
      <c r="DP42" s="18"/>
      <c r="DQ42" s="18"/>
      <c r="DR42" s="18"/>
      <c r="DS42" s="18"/>
      <c r="DT42" s="18"/>
      <c r="DU42" s="18"/>
      <c r="DV42" s="18"/>
      <c r="DW42" s="18"/>
    </row>
    <row r="43" spans="1:127" ht="16.350000000000001" customHeight="1">
      <c r="T43" s="35"/>
      <c r="U43" s="35"/>
      <c r="CT43" s="18"/>
      <c r="CU43" s="18"/>
      <c r="CV43" s="18"/>
      <c r="CW43" s="18"/>
      <c r="CX43" s="18"/>
      <c r="CY43" s="18"/>
      <c r="CZ43" s="18"/>
      <c r="DA43" s="18"/>
      <c r="DB43" s="18"/>
      <c r="DC43" s="18"/>
      <c r="DD43" s="18"/>
      <c r="DE43" s="18"/>
      <c r="DF43" s="18"/>
      <c r="DG43" s="18"/>
      <c r="DH43" s="18"/>
      <c r="DI43" s="18"/>
      <c r="DJ43" s="18"/>
      <c r="DK43" s="18"/>
      <c r="DL43" s="18"/>
      <c r="DM43" s="18"/>
      <c r="DN43" s="18"/>
      <c r="DO43" s="18"/>
      <c r="DP43" s="18"/>
      <c r="DQ43" s="18"/>
      <c r="DR43" s="18"/>
      <c r="DS43" s="18"/>
      <c r="DT43" s="18"/>
      <c r="DU43" s="18"/>
      <c r="DV43" s="18"/>
      <c r="DW43" s="18"/>
    </row>
    <row r="44" spans="1:127" ht="16.350000000000001" customHeight="1">
      <c r="O44" s="35"/>
      <c r="CO44" s="18"/>
      <c r="CP44" s="18"/>
      <c r="CQ44" s="18"/>
      <c r="CR44" s="18"/>
      <c r="CS44" s="18"/>
      <c r="CT44" s="18"/>
      <c r="CU44" s="18"/>
      <c r="CV44" s="18"/>
      <c r="CW44" s="18"/>
      <c r="CX44" s="18"/>
      <c r="CY44" s="18"/>
      <c r="CZ44" s="18"/>
      <c r="DA44" s="18"/>
      <c r="DB44" s="18"/>
      <c r="DC44" s="18"/>
      <c r="DD44" s="18"/>
      <c r="DE44" s="18"/>
      <c r="DF44" s="18"/>
      <c r="DG44" s="18"/>
      <c r="DH44" s="18"/>
      <c r="DI44" s="18"/>
      <c r="DJ44" s="18"/>
      <c r="DK44" s="18"/>
      <c r="DL44" s="18"/>
      <c r="DM44" s="18"/>
      <c r="DN44" s="18"/>
      <c r="DO44" s="18"/>
      <c r="DP44" s="18"/>
      <c r="DQ44" s="18"/>
      <c r="DR44" s="18"/>
      <c r="DS44" s="18"/>
      <c r="DT44" s="18"/>
      <c r="DU44" s="18"/>
      <c r="DV44" s="18"/>
      <c r="DW44" s="18"/>
    </row>
    <row r="45" spans="1:127" ht="16.350000000000001" customHeight="1">
      <c r="P45" s="35"/>
      <c r="AH45" s="29"/>
      <c r="CO45" s="18"/>
      <c r="CP45" s="18"/>
      <c r="CQ45" s="18"/>
      <c r="CR45" s="18"/>
      <c r="CS45" s="18"/>
      <c r="CT45" s="18"/>
      <c r="CU45" s="18"/>
      <c r="CV45" s="18"/>
      <c r="CW45" s="18"/>
      <c r="CX45" s="18"/>
      <c r="CY45" s="18"/>
      <c r="CZ45" s="18"/>
      <c r="DA45" s="18"/>
      <c r="DB45" s="18"/>
      <c r="DC45" s="18"/>
      <c r="DD45" s="18"/>
      <c r="DE45" s="18"/>
      <c r="DF45" s="18"/>
      <c r="DG45" s="18"/>
      <c r="DH45" s="18"/>
      <c r="DI45" s="18"/>
      <c r="DJ45" s="18"/>
      <c r="DK45" s="18"/>
      <c r="DL45" s="18"/>
      <c r="DM45" s="18"/>
      <c r="DN45" s="18"/>
      <c r="DO45" s="18"/>
      <c r="DP45" s="18"/>
      <c r="DQ45" s="18"/>
      <c r="DR45" s="18"/>
      <c r="DS45" s="18"/>
      <c r="DT45" s="18"/>
      <c r="DU45" s="18"/>
      <c r="DV45" s="18"/>
      <c r="DW45" s="18"/>
    </row>
    <row r="46" spans="1:127" ht="16.350000000000001" customHeight="1">
      <c r="CO46" s="18"/>
      <c r="CP46" s="18"/>
      <c r="CQ46" s="18"/>
      <c r="CR46" s="18"/>
      <c r="CS46" s="18"/>
      <c r="CT46" s="18"/>
      <c r="CU46" s="18"/>
      <c r="CV46" s="18"/>
      <c r="CW46" s="18"/>
      <c r="CX46" s="18"/>
      <c r="CY46" s="18"/>
      <c r="CZ46" s="18"/>
      <c r="DA46" s="18"/>
      <c r="DB46" s="18"/>
      <c r="DC46" s="18"/>
      <c r="DD46" s="18"/>
      <c r="DE46" s="18"/>
      <c r="DF46" s="18"/>
      <c r="DG46" s="18"/>
      <c r="DH46" s="18"/>
      <c r="DI46" s="18"/>
      <c r="DJ46" s="18"/>
      <c r="DK46" s="18"/>
      <c r="DL46" s="18"/>
      <c r="DM46" s="18"/>
      <c r="DN46" s="18"/>
      <c r="DO46" s="18"/>
      <c r="DP46" s="18"/>
      <c r="DQ46" s="18"/>
      <c r="DR46" s="18"/>
      <c r="DS46" s="18"/>
      <c r="DT46" s="18"/>
      <c r="DU46" s="18"/>
      <c r="DV46" s="18"/>
      <c r="DW46" s="18"/>
    </row>
    <row r="47" spans="1:127" ht="16.350000000000001" customHeight="1">
      <c r="CO47" s="18"/>
      <c r="CP47" s="18"/>
      <c r="CQ47" s="18"/>
      <c r="CR47" s="18"/>
      <c r="CS47" s="18"/>
      <c r="CT47" s="18"/>
      <c r="CU47" s="18"/>
      <c r="CV47" s="18"/>
      <c r="CW47" s="18"/>
      <c r="CX47" s="18"/>
      <c r="CY47" s="18"/>
      <c r="CZ47" s="18"/>
      <c r="DA47" s="18"/>
      <c r="DB47" s="18"/>
      <c r="DC47" s="18"/>
      <c r="DD47" s="18"/>
      <c r="DE47" s="18"/>
      <c r="DF47" s="18"/>
      <c r="DG47" s="18"/>
      <c r="DH47" s="18"/>
      <c r="DI47" s="18"/>
      <c r="DJ47" s="18"/>
      <c r="DK47" s="18"/>
      <c r="DL47" s="18"/>
      <c r="DM47" s="18"/>
      <c r="DN47" s="18"/>
      <c r="DO47" s="18"/>
      <c r="DP47" s="18"/>
      <c r="DQ47" s="18"/>
      <c r="DR47" s="18"/>
      <c r="DS47" s="18"/>
      <c r="DT47" s="18"/>
      <c r="DU47" s="18"/>
      <c r="DV47" s="18"/>
      <c r="DW47" s="18"/>
    </row>
    <row r="48" spans="1:127" ht="16.350000000000001" customHeight="1">
      <c r="CO48" s="18"/>
      <c r="CP48" s="18"/>
      <c r="CQ48" s="18"/>
      <c r="CR48" s="18"/>
      <c r="CS48" s="18"/>
      <c r="CT48" s="18"/>
      <c r="CU48" s="18"/>
      <c r="CV48" s="18"/>
      <c r="CW48" s="18"/>
      <c r="CX48" s="18"/>
      <c r="CY48" s="18"/>
      <c r="CZ48" s="18"/>
      <c r="DA48" s="18"/>
      <c r="DB48" s="18"/>
      <c r="DC48" s="18"/>
      <c r="DD48" s="18"/>
      <c r="DE48" s="18"/>
      <c r="DF48" s="18"/>
      <c r="DG48" s="18"/>
      <c r="DH48" s="18"/>
      <c r="DI48" s="18"/>
      <c r="DJ48" s="18"/>
      <c r="DK48" s="18"/>
      <c r="DL48" s="18"/>
      <c r="DM48" s="18"/>
      <c r="DN48" s="18"/>
      <c r="DO48" s="18"/>
      <c r="DP48" s="18"/>
      <c r="DQ48" s="18"/>
      <c r="DR48" s="18"/>
      <c r="DS48" s="18"/>
      <c r="DT48" s="18"/>
      <c r="DU48" s="18"/>
      <c r="DV48" s="18"/>
      <c r="DW48" s="18"/>
    </row>
    <row r="49" spans="93:127">
      <c r="CO49" s="18"/>
      <c r="CP49" s="18"/>
      <c r="CQ49" s="18"/>
      <c r="CR49" s="18"/>
      <c r="CS49" s="18"/>
      <c r="CT49" s="18"/>
      <c r="CU49" s="18"/>
      <c r="CV49" s="18"/>
      <c r="CW49" s="18"/>
      <c r="CX49" s="18"/>
      <c r="CY49" s="18"/>
      <c r="CZ49" s="18"/>
      <c r="DA49" s="18"/>
      <c r="DB49" s="18"/>
      <c r="DC49" s="18"/>
      <c r="DD49" s="18"/>
      <c r="DE49" s="18"/>
      <c r="DF49" s="18"/>
      <c r="DG49" s="18"/>
      <c r="DH49" s="18"/>
      <c r="DI49" s="18"/>
      <c r="DJ49" s="18"/>
      <c r="DK49" s="18"/>
      <c r="DL49" s="18"/>
      <c r="DM49" s="18"/>
      <c r="DN49" s="18"/>
      <c r="DO49" s="18"/>
      <c r="DP49" s="18"/>
      <c r="DQ49" s="18"/>
      <c r="DR49" s="18"/>
      <c r="DS49" s="18"/>
      <c r="DT49" s="18"/>
      <c r="DU49" s="18"/>
      <c r="DV49" s="18"/>
      <c r="DW49" s="18"/>
    </row>
    <row r="50" spans="93:127">
      <c r="CO50" s="18"/>
      <c r="CP50" s="18"/>
      <c r="CQ50" s="18"/>
      <c r="CR50" s="18"/>
      <c r="CS50" s="18"/>
      <c r="CT50" s="18"/>
      <c r="CU50" s="18"/>
      <c r="CV50" s="18"/>
      <c r="CW50" s="18"/>
      <c r="CX50" s="18"/>
      <c r="CY50" s="18"/>
      <c r="CZ50" s="18"/>
      <c r="DA50" s="18"/>
      <c r="DB50" s="18"/>
      <c r="DC50" s="18"/>
      <c r="DD50" s="18"/>
      <c r="DE50" s="18"/>
      <c r="DF50" s="18"/>
      <c r="DG50" s="18"/>
      <c r="DH50" s="18"/>
      <c r="DI50" s="18"/>
      <c r="DJ50" s="18"/>
      <c r="DK50" s="18"/>
      <c r="DL50" s="18"/>
      <c r="DM50" s="18"/>
      <c r="DN50" s="18"/>
      <c r="DO50" s="18"/>
      <c r="DP50" s="18"/>
      <c r="DQ50" s="18"/>
      <c r="DR50" s="18"/>
      <c r="DS50" s="18"/>
      <c r="DT50" s="18"/>
      <c r="DU50" s="18"/>
      <c r="DV50" s="18"/>
      <c r="DW50" s="18"/>
    </row>
  </sheetData>
  <sheetProtection algorithmName="SHA-512" hashValue="mJae0SK/lbiCwTEjTblRilRBCZZYDE+GCYNNBhd6lsadXkRsI7ht9Gqy1NVnXRXCaDT7iliP6SvngJC5SqMxtQ==" saltValue="K+QxVdfIzJsvLzvQbEa4Og==" spinCount="100000" sheet="1" objects="1" scenarios="1"/>
  <mergeCells count="21">
    <mergeCell ref="AF28:AI28"/>
    <mergeCell ref="M28:N28"/>
    <mergeCell ref="M29:O29"/>
    <mergeCell ref="R30:T30"/>
    <mergeCell ref="T31:V31"/>
    <mergeCell ref="Y33:AA33"/>
    <mergeCell ref="K36:M36"/>
    <mergeCell ref="V20:W20"/>
    <mergeCell ref="U21:V21"/>
    <mergeCell ref="T24:V24"/>
    <mergeCell ref="L25:N25"/>
    <mergeCell ref="O26:Q26"/>
    <mergeCell ref="C33:D33"/>
    <mergeCell ref="T35:U35"/>
    <mergeCell ref="G11:H11"/>
    <mergeCell ref="N11:O11"/>
    <mergeCell ref="K12:M12"/>
    <mergeCell ref="J14:K14"/>
    <mergeCell ref="K15:L15"/>
    <mergeCell ref="Q16:R16"/>
    <mergeCell ref="Q17:R17"/>
  </mergeCells>
  <phoneticPr fontId="10"/>
  <pageMargins left="0.51138889789581299" right="0.31486111879348755" top="0.74750000238418579" bottom="0.74750000238418579" header="0.31486111879348755" footer="0.31486111879348755"/>
  <pageSetup paperSize="9" orientation="portrait" r:id="rId1"/>
  <drawing r:id="rId2"/>
  <legacyDrawing r:id="rId3"/>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B5285ED-EA12-45FC-8482-38A4D4E6BD65}">
  <dimension ref="A1:GV50"/>
  <sheetViews>
    <sheetView zoomScale="80" zoomScaleNormal="80" zoomScaleSheetLayoutView="75" workbookViewId="0">
      <selection activeCell="FJ30" sqref="FJ30"/>
    </sheetView>
  </sheetViews>
  <sheetFormatPr defaultColWidth="9" defaultRowHeight="16.5"/>
  <cols>
    <col min="1" max="62" width="2.75" style="1" customWidth="1"/>
    <col min="63" max="93" width="2.75" style="1" hidden="1" customWidth="1"/>
    <col min="94" max="176" width="2.75" style="1" customWidth="1"/>
    <col min="177" max="177" width="0.75" style="1" customWidth="1"/>
    <col min="178" max="179" width="3.125" style="1" customWidth="1"/>
    <col min="180" max="182" width="2.75" style="1" customWidth="1"/>
    <col min="183" max="184" width="3.125" style="1" customWidth="1"/>
    <col min="185" max="187" width="2.75" style="1" customWidth="1"/>
    <col min="188" max="189" width="3.125" style="1" customWidth="1"/>
    <col min="190" max="192" width="2.75" style="1" customWidth="1"/>
    <col min="193" max="194" width="3.125" style="1" customWidth="1"/>
    <col min="195" max="197" width="2.75" style="1" customWidth="1"/>
    <col min="198" max="199" width="3.125" style="1" customWidth="1"/>
    <col min="200" max="202" width="2.75" style="1" customWidth="1"/>
    <col min="203" max="204" width="3.125" style="1" customWidth="1"/>
    <col min="205" max="207" width="2.75" style="1" customWidth="1"/>
    <col min="208" max="208" width="0.375" style="1" customWidth="1"/>
    <col min="209" max="222" width="2.75" style="1" customWidth="1"/>
    <col min="223" max="16384" width="9" style="1"/>
  </cols>
  <sheetData>
    <row r="1" spans="1:204" ht="16.350000000000001" customHeight="1">
      <c r="A1" s="11" t="s">
        <v>213</v>
      </c>
      <c r="AH1" s="29"/>
      <c r="BK1" s="13" t="s">
        <v>131</v>
      </c>
      <c r="BL1" s="4"/>
      <c r="BM1" s="14"/>
      <c r="BN1" s="14"/>
      <c r="BO1" s="14"/>
      <c r="BP1" s="14"/>
      <c r="BQ1" s="14"/>
      <c r="BR1" s="14"/>
      <c r="BS1" s="14"/>
      <c r="BT1" s="14"/>
      <c r="BU1" s="14"/>
      <c r="BV1" s="14"/>
      <c r="BW1" s="14"/>
      <c r="BX1" s="14"/>
      <c r="BY1" s="14"/>
      <c r="BZ1" s="15"/>
      <c r="CA1" s="10"/>
      <c r="CB1" s="10"/>
      <c r="CC1" s="10"/>
      <c r="CD1" s="10"/>
      <c r="CE1" s="10"/>
      <c r="CF1" s="10"/>
      <c r="CG1" s="10"/>
      <c r="CH1" s="10"/>
      <c r="CI1" s="10"/>
      <c r="CJ1" s="10"/>
      <c r="CK1" s="10"/>
      <c r="CL1" s="10"/>
      <c r="CM1" s="10"/>
      <c r="CN1" s="10"/>
      <c r="CO1" s="10"/>
      <c r="CP1" s="1" t="s">
        <v>156</v>
      </c>
      <c r="CY1" s="16"/>
      <c r="CZ1" s="16"/>
      <c r="DA1" s="16"/>
      <c r="DB1" s="16"/>
      <c r="DC1" s="16"/>
      <c r="DD1" s="16"/>
      <c r="DE1" s="16"/>
      <c r="DF1" s="16"/>
      <c r="DG1" s="16"/>
      <c r="DH1" s="16"/>
      <c r="DI1" s="16"/>
      <c r="DJ1" s="16"/>
      <c r="DK1" s="16"/>
      <c r="DL1" s="16"/>
      <c r="DM1" s="16"/>
      <c r="DN1" s="16"/>
      <c r="DO1" s="16"/>
      <c r="DP1" s="16"/>
      <c r="DQ1" s="16"/>
      <c r="DW1" s="28"/>
      <c r="EO1" s="1" t="s">
        <v>196</v>
      </c>
      <c r="ET1" s="10"/>
      <c r="EU1" s="10"/>
      <c r="EV1" s="10"/>
      <c r="EW1" s="10"/>
      <c r="EX1" s="10"/>
      <c r="EY1" s="10"/>
      <c r="EZ1" s="10"/>
      <c r="FA1" s="10"/>
      <c r="FB1" s="10"/>
      <c r="FC1" s="10"/>
      <c r="FD1" s="10"/>
      <c r="FE1" s="10"/>
      <c r="FF1" s="10"/>
      <c r="FG1" s="10"/>
      <c r="FH1" s="10"/>
      <c r="FI1" s="10"/>
      <c r="FJ1" s="10"/>
      <c r="FK1" s="10"/>
      <c r="FL1" s="10"/>
      <c r="FM1" s="10"/>
      <c r="FN1" s="10"/>
      <c r="FO1" s="10"/>
      <c r="FP1" s="10"/>
      <c r="FQ1" s="10"/>
      <c r="FR1" s="10"/>
      <c r="FS1" s="10"/>
      <c r="FT1" s="10"/>
      <c r="FU1" s="10"/>
      <c r="FV1" s="10"/>
      <c r="FW1" s="10"/>
      <c r="FX1" s="10"/>
      <c r="FY1" s="10"/>
      <c r="FZ1" s="10"/>
      <c r="GA1" s="10"/>
      <c r="GB1" s="10"/>
      <c r="GC1" s="10"/>
      <c r="GD1" s="10"/>
      <c r="GE1" s="10"/>
      <c r="GF1" s="10"/>
      <c r="GG1" s="10"/>
      <c r="GH1" s="10"/>
      <c r="GI1" s="10"/>
      <c r="GJ1" s="10"/>
      <c r="GK1" s="10"/>
      <c r="GL1" s="10"/>
      <c r="GM1" s="10"/>
      <c r="GN1" s="10"/>
      <c r="GO1" s="10"/>
      <c r="GP1" s="10"/>
      <c r="GQ1" s="10"/>
      <c r="GR1" s="10"/>
      <c r="GS1" s="10"/>
      <c r="GT1" s="10"/>
      <c r="GU1" s="10"/>
      <c r="GV1" s="10"/>
    </row>
    <row r="2" spans="1:204" ht="16.350000000000001" customHeight="1" thickBot="1">
      <c r="A2" s="1" t="s">
        <v>39</v>
      </c>
      <c r="Z2" s="1" t="s">
        <v>40</v>
      </c>
      <c r="AG2" s="1" t="s">
        <v>99</v>
      </c>
      <c r="AH2" s="29"/>
      <c r="BK2" s="10"/>
      <c r="BL2" s="10"/>
      <c r="BM2" s="10"/>
      <c r="BN2" s="10"/>
      <c r="BO2" s="10"/>
      <c r="BP2" s="10"/>
      <c r="BQ2" s="10"/>
      <c r="BR2" s="10"/>
      <c r="BS2" s="10"/>
      <c r="BT2" s="10"/>
      <c r="BU2" s="10"/>
      <c r="BV2" s="10"/>
      <c r="BW2" s="10"/>
      <c r="BX2" s="10"/>
      <c r="BY2" s="10"/>
      <c r="BZ2" s="10"/>
      <c r="CA2" s="10"/>
      <c r="CB2" s="10"/>
      <c r="CC2" s="10"/>
      <c r="CD2" s="10"/>
      <c r="CE2" s="10"/>
      <c r="CF2" s="10"/>
      <c r="CG2" s="10"/>
      <c r="CH2" s="10"/>
      <c r="CI2" s="10"/>
      <c r="CJ2" s="10"/>
      <c r="CK2" s="10"/>
      <c r="CL2" s="10"/>
      <c r="CM2" s="10"/>
      <c r="CN2" s="10"/>
      <c r="CO2" s="10"/>
      <c r="CP2" s="3"/>
      <c r="CQ2" s="4"/>
      <c r="CR2" s="4"/>
      <c r="CS2" s="4"/>
      <c r="CT2" s="4"/>
      <c r="CU2" s="4"/>
      <c r="CV2" s="4"/>
      <c r="CW2" s="4"/>
      <c r="CX2" s="4"/>
      <c r="CY2" s="54"/>
      <c r="CZ2" s="54"/>
      <c r="DA2" s="54"/>
      <c r="DB2" s="54"/>
      <c r="DC2" s="54"/>
      <c r="DD2" s="54"/>
      <c r="DE2" s="55"/>
      <c r="DF2" s="175" t="s">
        <v>93</v>
      </c>
      <c r="DG2" s="176"/>
      <c r="DH2" s="176"/>
      <c r="DI2" s="176"/>
      <c r="DJ2" s="177"/>
      <c r="DK2" s="172" t="s">
        <v>114</v>
      </c>
      <c r="DL2" s="173"/>
      <c r="DM2" s="173"/>
      <c r="DN2" s="173"/>
      <c r="DO2" s="174"/>
      <c r="DP2" s="172" t="s">
        <v>191</v>
      </c>
      <c r="DQ2" s="173"/>
      <c r="DR2" s="173"/>
      <c r="DS2" s="173"/>
      <c r="DT2" s="174"/>
      <c r="DU2" s="175" t="s">
        <v>192</v>
      </c>
      <c r="DV2" s="176"/>
      <c r="DW2" s="176"/>
      <c r="DX2" s="176"/>
      <c r="DY2" s="177"/>
      <c r="DZ2" s="172" t="s">
        <v>193</v>
      </c>
      <c r="EA2" s="173"/>
      <c r="EB2" s="173"/>
      <c r="EC2" s="173"/>
      <c r="ED2" s="174"/>
      <c r="EE2" s="172" t="s">
        <v>194</v>
      </c>
      <c r="EF2" s="173"/>
      <c r="EG2" s="173"/>
      <c r="EH2" s="173"/>
      <c r="EI2" s="174"/>
      <c r="EJ2" s="172" t="s">
        <v>195</v>
      </c>
      <c r="EK2" s="173"/>
      <c r="EL2" s="173"/>
      <c r="EM2" s="173"/>
      <c r="EN2" s="174"/>
      <c r="EO2" s="172" t="s">
        <v>120</v>
      </c>
      <c r="EP2" s="173"/>
      <c r="EQ2" s="173"/>
      <c r="ER2" s="173"/>
      <c r="ES2" s="174"/>
      <c r="ET2" s="10"/>
      <c r="EU2" s="10"/>
      <c r="EV2" s="10"/>
      <c r="EW2" s="10"/>
      <c r="EX2" s="10"/>
      <c r="EY2" s="10"/>
      <c r="EZ2" s="10"/>
      <c r="FA2" s="10"/>
      <c r="FB2" s="10"/>
      <c r="FC2" s="10"/>
      <c r="FD2" s="10"/>
      <c r="FE2" s="10"/>
      <c r="FF2" s="10"/>
      <c r="FG2" s="10"/>
      <c r="FH2" s="10"/>
      <c r="FI2" s="10"/>
      <c r="FJ2" s="10"/>
      <c r="FK2" s="10"/>
      <c r="FL2" s="10"/>
      <c r="FM2" s="10"/>
      <c r="FN2" s="10"/>
      <c r="FO2" s="10"/>
      <c r="FP2" s="10"/>
      <c r="FQ2" s="10"/>
      <c r="FR2" s="10"/>
      <c r="FS2" s="10"/>
      <c r="FT2" s="10"/>
      <c r="FU2" s="10"/>
      <c r="FV2" s="10"/>
      <c r="FW2" s="10"/>
      <c r="FX2" s="10"/>
      <c r="FY2" s="10"/>
      <c r="FZ2" s="10"/>
      <c r="GA2" s="10"/>
      <c r="GB2" s="10"/>
      <c r="GC2" s="10"/>
      <c r="GD2" s="10"/>
      <c r="GE2" s="10"/>
      <c r="GF2" s="10"/>
      <c r="GG2" s="10"/>
      <c r="GH2" s="10"/>
      <c r="GI2" s="10"/>
      <c r="GJ2" s="10"/>
      <c r="GK2" s="10"/>
      <c r="GL2" s="10"/>
      <c r="GM2" s="10"/>
      <c r="GN2" s="10"/>
      <c r="GO2" s="10"/>
      <c r="GP2" s="10"/>
      <c r="GQ2" s="10"/>
      <c r="GR2" s="10"/>
      <c r="GS2" s="10"/>
      <c r="GT2" s="10"/>
      <c r="GU2" s="10"/>
      <c r="GV2" s="10"/>
    </row>
    <row r="3" spans="1:204" ht="16.350000000000001" customHeight="1" thickBot="1">
      <c r="AG3" s="1" t="s">
        <v>367</v>
      </c>
      <c r="BF3" s="35"/>
      <c r="BG3" s="35"/>
      <c r="BK3" s="1" t="s">
        <v>132</v>
      </c>
      <c r="CM3" s="10"/>
      <c r="CN3" s="10"/>
      <c r="CO3" s="10"/>
      <c r="CP3" s="155" t="s">
        <v>157</v>
      </c>
      <c r="CQ3" s="156"/>
      <c r="CR3" s="157"/>
      <c r="CS3" s="22" t="s">
        <v>62</v>
      </c>
      <c r="CT3" s="56"/>
      <c r="CU3" s="56"/>
      <c r="CV3" s="56"/>
      <c r="CW3" s="56"/>
      <c r="CX3" s="56"/>
      <c r="CY3" s="56"/>
      <c r="CZ3" s="56"/>
      <c r="DA3" s="56"/>
      <c r="DB3" s="56"/>
      <c r="DC3" s="56"/>
      <c r="DD3" s="56"/>
      <c r="DE3" s="57"/>
      <c r="DF3" s="58"/>
      <c r="DG3" s="116">
        <f>SUM(DG4:DJ6)+DG9</f>
        <v>1515</v>
      </c>
      <c r="DH3" s="116"/>
      <c r="DI3" s="116"/>
      <c r="DJ3" s="116"/>
      <c r="DK3" s="59" t="s">
        <v>16</v>
      </c>
      <c r="DL3" s="132">
        <f>SUM(DL4:DO6)</f>
        <v>255</v>
      </c>
      <c r="DM3" s="132"/>
      <c r="DN3" s="132"/>
      <c r="DO3" s="133"/>
      <c r="DP3" s="59" t="s">
        <v>19</v>
      </c>
      <c r="DQ3" s="132">
        <f>SUM(DQ4:DT6)+DQ9</f>
        <v>1050</v>
      </c>
      <c r="DR3" s="132"/>
      <c r="DS3" s="132"/>
      <c r="DT3" s="133"/>
      <c r="DU3" s="54"/>
      <c r="DV3" s="116">
        <v>0</v>
      </c>
      <c r="DW3" s="116"/>
      <c r="DX3" s="116"/>
      <c r="DY3" s="117"/>
      <c r="DZ3" s="60" t="s">
        <v>23</v>
      </c>
      <c r="EA3" s="132">
        <f>EA6</f>
        <v>15</v>
      </c>
      <c r="EB3" s="132"/>
      <c r="EC3" s="132"/>
      <c r="ED3" s="133"/>
      <c r="EE3" s="59" t="s">
        <v>25</v>
      </c>
      <c r="EF3" s="132">
        <f>EF6</f>
        <v>45</v>
      </c>
      <c r="EG3" s="132"/>
      <c r="EH3" s="132"/>
      <c r="EI3" s="133"/>
      <c r="EJ3" s="59" t="s">
        <v>27</v>
      </c>
      <c r="EK3" s="132">
        <f>EK6</f>
        <v>90</v>
      </c>
      <c r="EL3" s="132"/>
      <c r="EM3" s="132"/>
      <c r="EN3" s="133"/>
      <c r="EO3" s="59" t="s">
        <v>31</v>
      </c>
      <c r="EP3" s="132">
        <f>EP9</f>
        <v>60</v>
      </c>
      <c r="EQ3" s="132"/>
      <c r="ER3" s="132"/>
      <c r="ES3" s="133"/>
      <c r="ET3" s="10"/>
      <c r="EU3" s="114"/>
      <c r="EV3" s="115"/>
      <c r="EW3" s="115"/>
      <c r="EX3" s="10"/>
      <c r="EY3" s="10"/>
      <c r="EZ3" s="10"/>
      <c r="FA3" s="10"/>
      <c r="FB3" s="10"/>
      <c r="FC3" s="10"/>
      <c r="FD3" s="10"/>
      <c r="FE3" s="10"/>
      <c r="FF3" s="10"/>
      <c r="FG3" s="10"/>
      <c r="FH3" s="10"/>
      <c r="FI3" s="10"/>
      <c r="FJ3" s="10"/>
      <c r="FK3" s="10"/>
      <c r="FL3" s="10"/>
      <c r="FM3" s="10"/>
      <c r="FN3" s="10"/>
      <c r="FO3" s="10"/>
      <c r="FP3" s="10"/>
      <c r="FQ3" s="10"/>
      <c r="FR3" s="10"/>
      <c r="FS3" s="10"/>
      <c r="FT3" s="10"/>
      <c r="FU3" s="10"/>
      <c r="FV3" s="10"/>
      <c r="FW3" s="10"/>
      <c r="FX3" s="10"/>
      <c r="FY3" s="10"/>
      <c r="FZ3" s="10"/>
      <c r="GA3" s="10"/>
      <c r="GB3" s="10"/>
      <c r="GC3" s="10"/>
      <c r="GD3" s="10"/>
      <c r="GE3" s="10"/>
      <c r="GF3" s="10"/>
      <c r="GG3" s="10"/>
      <c r="GH3" s="10"/>
      <c r="GI3" s="10"/>
      <c r="GJ3" s="10"/>
      <c r="GK3" s="10"/>
      <c r="GL3" s="10"/>
      <c r="GM3" s="10"/>
      <c r="GN3" s="10"/>
      <c r="GO3" s="10"/>
      <c r="GP3" s="10"/>
      <c r="GQ3" s="10"/>
      <c r="GR3" s="10"/>
      <c r="GS3" s="10"/>
      <c r="GT3" s="10"/>
      <c r="GU3" s="10"/>
      <c r="GV3" s="10"/>
    </row>
    <row r="4" spans="1:204" ht="16.350000000000001" customHeight="1">
      <c r="A4" s="1" t="s">
        <v>41</v>
      </c>
      <c r="AH4" s="1" t="s">
        <v>101</v>
      </c>
      <c r="AO4" s="1" t="s">
        <v>373</v>
      </c>
      <c r="AT4" s="31"/>
      <c r="AV4" s="31"/>
      <c r="AW4" s="36"/>
      <c r="AX4" s="36"/>
      <c r="AY4" s="165">
        <v>3</v>
      </c>
      <c r="AZ4" s="165"/>
      <c r="BA4" s="53">
        <v>2</v>
      </c>
      <c r="BB4" s="1" t="s">
        <v>374</v>
      </c>
      <c r="BE4" s="35"/>
      <c r="BF4" s="35"/>
      <c r="BL4" s="1" t="s">
        <v>133</v>
      </c>
      <c r="CM4" s="10"/>
      <c r="CN4" s="10"/>
      <c r="CO4" s="26"/>
      <c r="CP4" s="61"/>
      <c r="CQ4" s="18"/>
      <c r="CR4" s="62"/>
      <c r="CS4" s="61"/>
      <c r="CT4" s="18"/>
      <c r="CU4" s="18"/>
      <c r="CV4" s="18"/>
      <c r="CW4" s="18"/>
      <c r="CX4" s="169" t="s">
        <v>63</v>
      </c>
      <c r="CY4" s="170"/>
      <c r="CZ4" s="170"/>
      <c r="DA4" s="170"/>
      <c r="DB4" s="170"/>
      <c r="DC4" s="170"/>
      <c r="DD4" s="170"/>
      <c r="DE4" s="171"/>
      <c r="DF4" s="58"/>
      <c r="DG4" s="116">
        <f>L25</f>
        <v>300</v>
      </c>
      <c r="DH4" s="116"/>
      <c r="DI4" s="116"/>
      <c r="DJ4" s="117"/>
      <c r="DK4" s="90"/>
      <c r="DL4" s="140">
        <f>DG4*AI33</f>
        <v>240</v>
      </c>
      <c r="DM4" s="140"/>
      <c r="DN4" s="140"/>
      <c r="DO4" s="141"/>
      <c r="DP4" s="90"/>
      <c r="DQ4" s="140">
        <f>DG4*AL33</f>
        <v>60</v>
      </c>
      <c r="DR4" s="140"/>
      <c r="DS4" s="140"/>
      <c r="DT4" s="141"/>
      <c r="DU4" s="58"/>
      <c r="DV4" s="116">
        <v>0</v>
      </c>
      <c r="DW4" s="116"/>
      <c r="DX4" s="116"/>
      <c r="DY4" s="117"/>
      <c r="DZ4" s="90"/>
      <c r="EA4" s="140">
        <v>0</v>
      </c>
      <c r="EB4" s="140"/>
      <c r="EC4" s="140"/>
      <c r="ED4" s="141"/>
      <c r="EE4" s="90"/>
      <c r="EF4" s="140">
        <v>0</v>
      </c>
      <c r="EG4" s="140"/>
      <c r="EH4" s="140"/>
      <c r="EI4" s="141"/>
      <c r="EJ4" s="90"/>
      <c r="EK4" s="140">
        <v>0</v>
      </c>
      <c r="EL4" s="140"/>
      <c r="EM4" s="140"/>
      <c r="EN4" s="141"/>
      <c r="EO4" s="90"/>
      <c r="EP4" s="140">
        <v>0</v>
      </c>
      <c r="EQ4" s="140"/>
      <c r="ER4" s="140"/>
      <c r="ES4" s="141"/>
      <c r="ET4" s="10"/>
      <c r="EU4" s="114"/>
      <c r="EV4" s="115"/>
      <c r="EW4" s="115"/>
      <c r="EX4" s="10"/>
      <c r="EY4" s="10"/>
      <c r="EZ4" s="10"/>
      <c r="FA4" s="10"/>
      <c r="FB4" s="10"/>
      <c r="FC4" s="10"/>
      <c r="FD4" s="10"/>
      <c r="FE4" s="10"/>
      <c r="FF4" s="10"/>
      <c r="FG4" s="10"/>
      <c r="FH4" s="10"/>
      <c r="FI4" s="10"/>
      <c r="FJ4" s="10"/>
      <c r="FK4" s="10"/>
      <c r="FL4" s="10"/>
      <c r="FM4" s="10"/>
      <c r="FN4" s="10"/>
      <c r="FO4" s="10"/>
      <c r="FP4" s="10"/>
      <c r="FQ4" s="10"/>
      <c r="FR4" s="10"/>
      <c r="FS4" s="10"/>
      <c r="FT4" s="10"/>
      <c r="FU4" s="10"/>
      <c r="FV4" s="10"/>
      <c r="FW4" s="10"/>
      <c r="FX4" s="10"/>
      <c r="FY4" s="10"/>
      <c r="FZ4" s="10"/>
      <c r="GA4" s="10"/>
      <c r="GB4" s="10"/>
      <c r="GC4" s="10"/>
      <c r="GD4" s="10"/>
      <c r="GE4" s="10"/>
      <c r="GF4" s="10"/>
      <c r="GG4" s="10"/>
      <c r="GH4" s="10"/>
      <c r="GI4" s="10"/>
      <c r="GJ4" s="10"/>
      <c r="GK4" s="10"/>
      <c r="GL4" s="10"/>
      <c r="GM4" s="10"/>
      <c r="GN4" s="10"/>
      <c r="GO4" s="10"/>
      <c r="GP4" s="10"/>
      <c r="GQ4" s="10"/>
      <c r="GR4" s="10"/>
      <c r="GS4" s="10"/>
      <c r="GT4" s="10"/>
      <c r="GU4" s="10"/>
      <c r="GV4" s="10"/>
    </row>
    <row r="5" spans="1:204" ht="16.350000000000001" customHeight="1">
      <c r="B5" s="1" t="s">
        <v>42</v>
      </c>
      <c r="AH5" s="1" t="s">
        <v>102</v>
      </c>
      <c r="AO5" s="1" t="s">
        <v>373</v>
      </c>
      <c r="AY5" s="165">
        <v>3</v>
      </c>
      <c r="AZ5" s="165"/>
      <c r="BA5" s="53">
        <v>2</v>
      </c>
      <c r="BB5" s="1" t="s">
        <v>374</v>
      </c>
      <c r="BE5" s="35"/>
      <c r="BF5" s="35"/>
      <c r="BK5" s="1" t="s">
        <v>135</v>
      </c>
      <c r="CM5" s="10"/>
      <c r="CN5" s="10"/>
      <c r="CO5" s="26"/>
      <c r="CP5" s="61"/>
      <c r="CQ5" s="18"/>
      <c r="CR5" s="62"/>
      <c r="CS5" s="61"/>
      <c r="CT5" s="18"/>
      <c r="CU5" s="18"/>
      <c r="CV5" s="18"/>
      <c r="CW5" s="18"/>
      <c r="CX5" s="166" t="s">
        <v>158</v>
      </c>
      <c r="CY5" s="167"/>
      <c r="CZ5" s="167"/>
      <c r="DA5" s="167"/>
      <c r="DB5" s="167"/>
      <c r="DC5" s="167"/>
      <c r="DD5" s="167"/>
      <c r="DE5" s="168"/>
      <c r="DF5" s="58"/>
      <c r="DG5" s="116">
        <f>L26</f>
        <v>15</v>
      </c>
      <c r="DH5" s="116"/>
      <c r="DI5" s="116"/>
      <c r="DJ5" s="117"/>
      <c r="DK5" s="58"/>
      <c r="DL5" s="116">
        <f>DG5</f>
        <v>15</v>
      </c>
      <c r="DM5" s="116"/>
      <c r="DN5" s="116"/>
      <c r="DO5" s="117"/>
      <c r="DP5" s="58"/>
      <c r="DQ5" s="116">
        <v>0</v>
      </c>
      <c r="DR5" s="116"/>
      <c r="DS5" s="116"/>
      <c r="DT5" s="117"/>
      <c r="DU5" s="91"/>
      <c r="DV5" s="116">
        <v>0</v>
      </c>
      <c r="DW5" s="116"/>
      <c r="DX5" s="116"/>
      <c r="DY5" s="117"/>
      <c r="DZ5" s="91"/>
      <c r="EA5" s="116">
        <v>0</v>
      </c>
      <c r="EB5" s="116"/>
      <c r="EC5" s="116"/>
      <c r="ED5" s="117"/>
      <c r="EE5" s="91"/>
      <c r="EF5" s="116">
        <v>0</v>
      </c>
      <c r="EG5" s="116"/>
      <c r="EH5" s="116"/>
      <c r="EI5" s="117"/>
      <c r="EJ5" s="91"/>
      <c r="EK5" s="116">
        <v>0</v>
      </c>
      <c r="EL5" s="116"/>
      <c r="EM5" s="116"/>
      <c r="EN5" s="117"/>
      <c r="EO5" s="91"/>
      <c r="EP5" s="116">
        <v>0</v>
      </c>
      <c r="EQ5" s="116"/>
      <c r="ER5" s="116"/>
      <c r="ES5" s="117"/>
      <c r="ET5" s="10"/>
      <c r="EU5" s="114"/>
      <c r="EV5" s="115"/>
      <c r="EW5" s="115"/>
      <c r="EX5" s="10"/>
      <c r="EY5" s="10"/>
      <c r="EZ5" s="10"/>
      <c r="FA5" s="10"/>
      <c r="FB5" s="10"/>
      <c r="FC5" s="10"/>
      <c r="FD5" s="10"/>
      <c r="FE5" s="10"/>
      <c r="FF5" s="10"/>
      <c r="FG5" s="10"/>
      <c r="FH5" s="10"/>
      <c r="FI5" s="10"/>
      <c r="FJ5" s="10"/>
      <c r="FK5" s="10"/>
      <c r="FL5" s="10"/>
      <c r="FM5" s="10"/>
      <c r="FN5" s="10"/>
      <c r="FO5" s="10"/>
      <c r="FP5" s="10"/>
      <c r="FQ5" s="10"/>
      <c r="FR5" s="10"/>
      <c r="FS5" s="10"/>
      <c r="FT5" s="10"/>
      <c r="FU5" s="10"/>
      <c r="FV5" s="10"/>
      <c r="FW5" s="10"/>
      <c r="FX5" s="10"/>
      <c r="FY5" s="10"/>
      <c r="FZ5" s="10"/>
      <c r="GA5" s="10"/>
      <c r="GB5" s="10"/>
      <c r="GC5" s="10"/>
      <c r="GD5" s="10"/>
      <c r="GE5" s="10"/>
      <c r="GF5" s="10"/>
      <c r="GG5" s="10"/>
      <c r="GH5" s="10"/>
      <c r="GI5" s="10"/>
      <c r="GJ5" s="10"/>
      <c r="GK5" s="10"/>
      <c r="GL5" s="10"/>
      <c r="GM5" s="10"/>
      <c r="GN5" s="10"/>
      <c r="GO5" s="10"/>
      <c r="GP5" s="10"/>
      <c r="GQ5" s="10"/>
      <c r="GR5" s="10"/>
      <c r="GS5" s="10"/>
      <c r="GT5" s="10"/>
      <c r="GU5" s="10"/>
      <c r="GV5" s="10"/>
    </row>
    <row r="6" spans="1:204" ht="16.350000000000001" customHeight="1">
      <c r="A6" s="1" t="s">
        <v>43</v>
      </c>
      <c r="AH6" s="1" t="s">
        <v>103</v>
      </c>
      <c r="BK6" s="1" t="s">
        <v>134</v>
      </c>
      <c r="CM6" s="10"/>
      <c r="CN6" s="10"/>
      <c r="CO6" s="26"/>
      <c r="CP6" s="61"/>
      <c r="CQ6" s="18"/>
      <c r="CR6" s="62"/>
      <c r="CS6" s="61"/>
      <c r="CT6" s="18"/>
      <c r="CU6" s="18"/>
      <c r="CV6" s="18"/>
      <c r="CW6" s="18"/>
      <c r="CX6" s="61" t="s">
        <v>159</v>
      </c>
      <c r="CY6" s="18"/>
      <c r="CZ6" s="18"/>
      <c r="DA6" s="18"/>
      <c r="DB6" s="18"/>
      <c r="DC6" s="18"/>
      <c r="DD6" s="18"/>
      <c r="DE6" s="62"/>
      <c r="DF6" s="58"/>
      <c r="DG6" s="116">
        <f>L27</f>
        <v>600</v>
      </c>
      <c r="DH6" s="116"/>
      <c r="DI6" s="116"/>
      <c r="DJ6" s="117"/>
      <c r="DK6" s="58"/>
      <c r="DL6" s="116">
        <v>0</v>
      </c>
      <c r="DM6" s="116"/>
      <c r="DN6" s="116"/>
      <c r="DO6" s="117"/>
      <c r="DP6" s="91"/>
      <c r="DQ6" s="116">
        <f>DQ7</f>
        <v>450</v>
      </c>
      <c r="DR6" s="116"/>
      <c r="DS6" s="116"/>
      <c r="DT6" s="117"/>
      <c r="DU6" s="91"/>
      <c r="DV6" s="116">
        <v>0</v>
      </c>
      <c r="DW6" s="116"/>
      <c r="DX6" s="116"/>
      <c r="DY6" s="117"/>
      <c r="DZ6" s="91"/>
      <c r="EA6" s="116">
        <f>EA8</f>
        <v>15</v>
      </c>
      <c r="EB6" s="116"/>
      <c r="EC6" s="116"/>
      <c r="ED6" s="117"/>
      <c r="EE6" s="91"/>
      <c r="EF6" s="116">
        <f>EF8</f>
        <v>45</v>
      </c>
      <c r="EG6" s="116"/>
      <c r="EH6" s="116"/>
      <c r="EI6" s="117"/>
      <c r="EJ6" s="91"/>
      <c r="EK6" s="116">
        <f>EK8</f>
        <v>90</v>
      </c>
      <c r="EL6" s="116"/>
      <c r="EM6" s="116"/>
      <c r="EN6" s="117"/>
      <c r="EO6" s="91"/>
      <c r="EP6" s="116">
        <v>0</v>
      </c>
      <c r="EQ6" s="116"/>
      <c r="ER6" s="116"/>
      <c r="ES6" s="117"/>
      <c r="ET6" s="10"/>
      <c r="EU6" s="114"/>
      <c r="EV6" s="115"/>
      <c r="EW6" s="115"/>
      <c r="EX6" s="10"/>
      <c r="EY6" s="10"/>
      <c r="EZ6" s="10"/>
      <c r="FA6" s="10"/>
      <c r="FB6" s="10"/>
      <c r="FC6" s="10"/>
      <c r="FD6" s="10"/>
      <c r="FE6" s="10"/>
      <c r="FF6" s="10"/>
      <c r="FG6" s="10"/>
      <c r="FH6" s="10"/>
      <c r="FI6" s="10"/>
      <c r="FJ6" s="10"/>
      <c r="FK6" s="10"/>
      <c r="FL6" s="10"/>
      <c r="FM6" s="10"/>
      <c r="FN6" s="10"/>
      <c r="FO6" s="10"/>
      <c r="FP6" s="10"/>
      <c r="FQ6" s="10"/>
      <c r="FR6" s="10"/>
      <c r="FS6" s="10"/>
      <c r="FT6" s="10"/>
      <c r="FU6" s="10"/>
      <c r="FV6" s="10"/>
      <c r="FW6" s="10"/>
      <c r="FX6" s="10"/>
      <c r="FY6" s="10"/>
      <c r="FZ6" s="10"/>
      <c r="GA6" s="10"/>
      <c r="GB6" s="10"/>
      <c r="GC6" s="10"/>
      <c r="GD6" s="10"/>
      <c r="GE6" s="10"/>
      <c r="GF6" s="10"/>
      <c r="GG6" s="10"/>
      <c r="GH6" s="10"/>
      <c r="GI6" s="10"/>
      <c r="GJ6" s="10"/>
      <c r="GK6" s="10"/>
      <c r="GL6" s="10"/>
      <c r="GM6" s="10"/>
      <c r="GN6" s="10"/>
      <c r="GO6" s="10"/>
      <c r="GP6" s="10"/>
      <c r="GQ6" s="10"/>
      <c r="GR6" s="10"/>
      <c r="GS6" s="10"/>
      <c r="GT6" s="10"/>
      <c r="GU6" s="10"/>
      <c r="GV6" s="10"/>
    </row>
    <row r="7" spans="1:204" ht="16.350000000000001" customHeight="1">
      <c r="A7" s="1" t="s">
        <v>44</v>
      </c>
      <c r="AH7" s="1" t="s">
        <v>368</v>
      </c>
      <c r="AN7" s="10"/>
      <c r="AO7" s="1" t="s">
        <v>375</v>
      </c>
      <c r="AZ7" s="165">
        <v>3</v>
      </c>
      <c r="BA7" s="165"/>
      <c r="BB7" s="53">
        <v>2</v>
      </c>
      <c r="BC7" s="10" t="s">
        <v>374</v>
      </c>
      <c r="BD7" s="35"/>
      <c r="BE7" s="35"/>
      <c r="BF7" s="10"/>
      <c r="BG7" s="10"/>
      <c r="BH7" s="10"/>
      <c r="BI7" s="10"/>
      <c r="BJ7" s="10"/>
      <c r="CK7" s="1" t="s">
        <v>136</v>
      </c>
      <c r="CM7" s="10"/>
      <c r="CN7" s="10"/>
      <c r="CO7" s="26"/>
      <c r="CP7" s="61"/>
      <c r="CQ7" s="18"/>
      <c r="CR7" s="62"/>
      <c r="CS7" s="61"/>
      <c r="CT7" s="18"/>
      <c r="CU7" s="18"/>
      <c r="CV7" s="18"/>
      <c r="CW7" s="18"/>
      <c r="CX7" s="61"/>
      <c r="CY7" s="19" t="s">
        <v>160</v>
      </c>
      <c r="CZ7" s="21"/>
      <c r="DA7" s="21"/>
      <c r="DB7" s="21"/>
      <c r="DC7" s="21"/>
      <c r="DD7" s="21"/>
      <c r="DE7" s="49"/>
      <c r="DF7" s="58"/>
      <c r="DG7" s="116">
        <f>DG6*Y27</f>
        <v>450</v>
      </c>
      <c r="DH7" s="116"/>
      <c r="DI7" s="116"/>
      <c r="DJ7" s="117"/>
      <c r="DK7" s="58"/>
      <c r="DL7" s="116">
        <v>0</v>
      </c>
      <c r="DM7" s="116"/>
      <c r="DN7" s="116"/>
      <c r="DO7" s="117"/>
      <c r="DP7" s="91"/>
      <c r="DQ7" s="116">
        <f>DG7</f>
        <v>450</v>
      </c>
      <c r="DR7" s="116"/>
      <c r="DS7" s="116"/>
      <c r="DT7" s="117"/>
      <c r="DU7" s="91"/>
      <c r="DV7" s="116">
        <v>0</v>
      </c>
      <c r="DW7" s="116"/>
      <c r="DX7" s="116"/>
      <c r="DY7" s="117"/>
      <c r="DZ7" s="91"/>
      <c r="EA7" s="116">
        <v>0</v>
      </c>
      <c r="EB7" s="116"/>
      <c r="EC7" s="116"/>
      <c r="ED7" s="117"/>
      <c r="EE7" s="91"/>
      <c r="EF7" s="116">
        <v>0</v>
      </c>
      <c r="EG7" s="116"/>
      <c r="EH7" s="116"/>
      <c r="EI7" s="117"/>
      <c r="EJ7" s="91"/>
      <c r="EK7" s="116">
        <v>0</v>
      </c>
      <c r="EL7" s="116"/>
      <c r="EM7" s="116"/>
      <c r="EN7" s="117"/>
      <c r="EO7" s="91"/>
      <c r="EP7" s="116">
        <v>0</v>
      </c>
      <c r="EQ7" s="116"/>
      <c r="ER7" s="116"/>
      <c r="ES7" s="117"/>
      <c r="ET7" s="10"/>
      <c r="EU7" s="114"/>
      <c r="EV7" s="115"/>
      <c r="EW7" s="115"/>
      <c r="EX7" s="10"/>
      <c r="EY7" s="10"/>
      <c r="EZ7" s="10"/>
      <c r="FA7" s="10"/>
      <c r="FB7" s="10"/>
      <c r="FC7" s="10"/>
      <c r="FD7" s="10"/>
      <c r="FE7" s="10"/>
      <c r="FF7" s="10"/>
      <c r="FG7" s="10"/>
      <c r="FH7" s="10"/>
      <c r="FI7" s="10"/>
      <c r="FJ7" s="10"/>
      <c r="FK7" s="10"/>
      <c r="FL7" s="10"/>
      <c r="FM7" s="10"/>
      <c r="FN7" s="10"/>
      <c r="FO7" s="10"/>
      <c r="FP7" s="10"/>
      <c r="FQ7" s="10"/>
      <c r="FR7" s="10"/>
      <c r="FS7" s="10"/>
      <c r="FT7" s="10"/>
      <c r="FU7" s="10"/>
      <c r="FV7" s="10"/>
      <c r="FW7" s="10"/>
      <c r="FX7" s="10"/>
      <c r="FY7" s="10"/>
      <c r="FZ7" s="10"/>
      <c r="GA7" s="10"/>
      <c r="GB7" s="10"/>
      <c r="GC7" s="10"/>
      <c r="GD7" s="10"/>
      <c r="GE7" s="10"/>
      <c r="GF7" s="10"/>
      <c r="GG7" s="10"/>
      <c r="GH7" s="10"/>
      <c r="GI7" s="10"/>
      <c r="GJ7" s="10"/>
      <c r="GK7" s="10"/>
      <c r="GL7" s="10"/>
      <c r="GM7" s="10"/>
      <c r="GN7" s="10"/>
      <c r="GO7" s="10"/>
      <c r="GP7" s="10"/>
      <c r="GQ7" s="10"/>
      <c r="GR7" s="10"/>
      <c r="GS7" s="10"/>
      <c r="GT7" s="10"/>
      <c r="GU7" s="10"/>
      <c r="GV7" s="10"/>
    </row>
    <row r="8" spans="1:204" ht="16.350000000000001" customHeight="1">
      <c r="V8" s="1" t="s">
        <v>45</v>
      </c>
      <c r="AH8" s="1" t="s">
        <v>369</v>
      </c>
      <c r="AN8" s="10"/>
      <c r="AO8" s="1" t="s">
        <v>373</v>
      </c>
      <c r="AU8" s="35"/>
      <c r="AV8" s="35"/>
      <c r="AY8" s="165">
        <v>3</v>
      </c>
      <c r="AZ8" s="165"/>
      <c r="BA8" s="53">
        <v>2</v>
      </c>
      <c r="BB8" s="1" t="s">
        <v>374</v>
      </c>
      <c r="BE8" s="35"/>
      <c r="BF8" s="35"/>
      <c r="BI8" s="10"/>
      <c r="BJ8" s="10"/>
      <c r="BM8" s="3" t="s">
        <v>137</v>
      </c>
      <c r="BN8" s="151"/>
      <c r="BO8" s="152"/>
      <c r="BP8" s="1" t="s">
        <v>138</v>
      </c>
      <c r="CM8" s="10"/>
      <c r="CN8" s="10"/>
      <c r="CO8" s="26"/>
      <c r="CP8" s="61"/>
      <c r="CQ8" s="18"/>
      <c r="CR8" s="62"/>
      <c r="CS8" s="61"/>
      <c r="CT8" s="18"/>
      <c r="CU8" s="18"/>
      <c r="CV8" s="18"/>
      <c r="CW8" s="62"/>
      <c r="CX8" s="61"/>
      <c r="CY8" s="19" t="s">
        <v>161</v>
      </c>
      <c r="CZ8" s="21"/>
      <c r="DA8" s="21"/>
      <c r="DB8" s="21"/>
      <c r="DC8" s="21"/>
      <c r="DD8" s="21"/>
      <c r="DE8" s="49"/>
      <c r="DF8" s="58"/>
      <c r="DG8" s="116">
        <f>DG6*AB27</f>
        <v>150</v>
      </c>
      <c r="DH8" s="116"/>
      <c r="DI8" s="116"/>
      <c r="DJ8" s="117"/>
      <c r="DK8" s="58"/>
      <c r="DL8" s="116">
        <v>0</v>
      </c>
      <c r="DM8" s="116"/>
      <c r="DN8" s="116"/>
      <c r="DO8" s="117"/>
      <c r="DP8" s="91"/>
      <c r="DQ8" s="116">
        <v>0</v>
      </c>
      <c r="DR8" s="116"/>
      <c r="DS8" s="116"/>
      <c r="DT8" s="117"/>
      <c r="DU8" s="91"/>
      <c r="DV8" s="116">
        <v>0</v>
      </c>
      <c r="DW8" s="116"/>
      <c r="DX8" s="116"/>
      <c r="DY8" s="117"/>
      <c r="DZ8" s="91"/>
      <c r="EA8" s="116">
        <f>DG8*AV37</f>
        <v>15</v>
      </c>
      <c r="EB8" s="116"/>
      <c r="EC8" s="116"/>
      <c r="ED8" s="117"/>
      <c r="EE8" s="91"/>
      <c r="EF8" s="116">
        <f>DG8*AY37</f>
        <v>45</v>
      </c>
      <c r="EG8" s="116"/>
      <c r="EH8" s="116"/>
      <c r="EI8" s="117"/>
      <c r="EJ8" s="91"/>
      <c r="EK8" s="116">
        <f>DG8*BC37</f>
        <v>90</v>
      </c>
      <c r="EL8" s="116"/>
      <c r="EM8" s="116"/>
      <c r="EN8" s="117"/>
      <c r="EO8" s="91"/>
      <c r="EP8" s="116">
        <v>0</v>
      </c>
      <c r="EQ8" s="116"/>
      <c r="ER8" s="116"/>
      <c r="ES8" s="117"/>
      <c r="ET8" s="10"/>
      <c r="EU8" s="114"/>
      <c r="EV8" s="115"/>
      <c r="EW8" s="115"/>
      <c r="EX8" s="10"/>
      <c r="EY8" s="10"/>
      <c r="EZ8" s="10"/>
      <c r="FA8" s="10"/>
      <c r="FB8" s="10"/>
      <c r="FC8" s="10"/>
      <c r="FD8" s="10"/>
      <c r="FE8" s="10"/>
      <c r="FF8" s="10"/>
      <c r="FG8" s="10"/>
      <c r="FH8" s="10"/>
      <c r="FI8" s="10"/>
      <c r="FJ8" s="10"/>
      <c r="FK8" s="10"/>
      <c r="FL8" s="10"/>
      <c r="FM8" s="10"/>
      <c r="FN8" s="10"/>
      <c r="FO8" s="10"/>
      <c r="FP8" s="10"/>
      <c r="FQ8" s="10"/>
      <c r="FR8" s="10"/>
      <c r="FS8" s="10"/>
      <c r="FT8" s="10"/>
      <c r="FU8" s="10"/>
      <c r="FV8" s="10"/>
      <c r="FW8" s="10"/>
      <c r="FX8" s="10"/>
      <c r="FY8" s="10"/>
      <c r="FZ8" s="10"/>
      <c r="GA8" s="10"/>
      <c r="GB8" s="10"/>
      <c r="GC8" s="10"/>
      <c r="GD8" s="10"/>
      <c r="GE8" s="10"/>
      <c r="GF8" s="10"/>
      <c r="GG8" s="10"/>
      <c r="GH8" s="10"/>
      <c r="GI8" s="10"/>
      <c r="GJ8" s="10"/>
      <c r="GK8" s="10"/>
      <c r="GL8" s="10"/>
      <c r="GM8" s="10"/>
      <c r="GN8" s="10"/>
      <c r="GO8" s="10"/>
      <c r="GP8" s="10"/>
      <c r="GQ8" s="10"/>
      <c r="GR8" s="10"/>
      <c r="GS8" s="10"/>
      <c r="GT8" s="10"/>
      <c r="GU8" s="10"/>
      <c r="GV8" s="10"/>
    </row>
    <row r="9" spans="1:204" ht="16.350000000000001" customHeight="1">
      <c r="A9" s="29"/>
      <c r="B9" s="29"/>
      <c r="AH9" s="1" t="s">
        <v>106</v>
      </c>
      <c r="AN9" s="10"/>
      <c r="AO9" s="1" t="s">
        <v>141</v>
      </c>
      <c r="AU9" s="162">
        <v>0.31</v>
      </c>
      <c r="AV9" s="110"/>
      <c r="AW9" s="1" t="s">
        <v>380</v>
      </c>
      <c r="BB9" s="10"/>
      <c r="BC9" s="10"/>
      <c r="BE9" s="165">
        <v>3</v>
      </c>
      <c r="BF9" s="165"/>
      <c r="BG9" s="53">
        <v>2</v>
      </c>
      <c r="BH9" s="1" t="s">
        <v>381</v>
      </c>
      <c r="BJ9" s="10"/>
      <c r="BK9" s="10"/>
      <c r="BL9" s="10"/>
      <c r="BM9" s="10"/>
      <c r="BN9" s="10"/>
      <c r="BO9" s="10"/>
      <c r="BP9" s="10"/>
      <c r="BQ9" s="10"/>
      <c r="BR9" s="10"/>
      <c r="BS9" s="10"/>
      <c r="BT9" s="10"/>
      <c r="BU9" s="10"/>
      <c r="BV9" s="10"/>
      <c r="BW9" s="10"/>
      <c r="BX9" s="10"/>
      <c r="BY9" s="10"/>
      <c r="BZ9" s="10"/>
      <c r="CA9" s="10"/>
      <c r="CB9" s="10"/>
      <c r="CC9" s="10"/>
      <c r="CD9" s="10"/>
      <c r="CE9" s="10"/>
      <c r="CF9" s="10"/>
      <c r="CG9" s="10"/>
      <c r="CH9" s="10"/>
      <c r="CI9" s="10"/>
      <c r="CJ9" s="10"/>
      <c r="CK9" s="10"/>
      <c r="CL9" s="10"/>
      <c r="CM9" s="10"/>
      <c r="CN9" s="10"/>
      <c r="CO9" s="26"/>
      <c r="CP9" s="61"/>
      <c r="CQ9" s="18"/>
      <c r="CR9" s="62"/>
      <c r="CS9" s="24"/>
      <c r="CT9" s="65"/>
      <c r="CU9" s="65"/>
      <c r="CV9" s="65"/>
      <c r="CW9" s="72"/>
      <c r="CX9" s="19" t="s">
        <v>162</v>
      </c>
      <c r="CY9" s="21"/>
      <c r="CZ9" s="21"/>
      <c r="DA9" s="21"/>
      <c r="DB9" s="21"/>
      <c r="DC9" s="21"/>
      <c r="DD9" s="21"/>
      <c r="DE9" s="49"/>
      <c r="DF9" s="58"/>
      <c r="DG9" s="116">
        <f>L28</f>
        <v>600</v>
      </c>
      <c r="DH9" s="116"/>
      <c r="DI9" s="116"/>
      <c r="DJ9" s="117"/>
      <c r="DK9" s="58"/>
      <c r="DL9" s="116">
        <v>0</v>
      </c>
      <c r="DM9" s="116"/>
      <c r="DN9" s="116"/>
      <c r="DO9" s="117"/>
      <c r="DP9" s="91"/>
      <c r="DQ9" s="116">
        <f>DG9*AM39</f>
        <v>540</v>
      </c>
      <c r="DR9" s="116"/>
      <c r="DS9" s="116"/>
      <c r="DT9" s="117"/>
      <c r="DU9" s="92"/>
      <c r="DV9" s="146">
        <v>0</v>
      </c>
      <c r="DW9" s="146"/>
      <c r="DX9" s="146"/>
      <c r="DY9" s="147"/>
      <c r="DZ9" s="91"/>
      <c r="EA9" s="116">
        <v>0</v>
      </c>
      <c r="EB9" s="116"/>
      <c r="EC9" s="116"/>
      <c r="ED9" s="117"/>
      <c r="EE9" s="91"/>
      <c r="EF9" s="116">
        <v>0</v>
      </c>
      <c r="EG9" s="116"/>
      <c r="EH9" s="116"/>
      <c r="EI9" s="117"/>
      <c r="EJ9" s="91"/>
      <c r="EK9" s="116">
        <v>0</v>
      </c>
      <c r="EL9" s="116"/>
      <c r="EM9" s="116"/>
      <c r="EN9" s="117"/>
      <c r="EO9" s="91"/>
      <c r="EP9" s="116">
        <f>DG9*BF39</f>
        <v>60</v>
      </c>
      <c r="EQ9" s="116"/>
      <c r="ER9" s="116"/>
      <c r="ES9" s="117"/>
      <c r="ET9" s="10"/>
      <c r="EU9" s="114"/>
      <c r="EV9" s="115"/>
      <c r="EW9" s="115"/>
      <c r="EX9" s="10"/>
      <c r="EY9" s="10"/>
      <c r="EZ9" s="10"/>
      <c r="FA9" s="10"/>
      <c r="FB9" s="10"/>
      <c r="FC9" s="10"/>
      <c r="FD9" s="10"/>
      <c r="FE9" s="10"/>
      <c r="FF9" s="10"/>
      <c r="FG9" s="10"/>
      <c r="FH9" s="10"/>
      <c r="FI9" s="10"/>
      <c r="FJ9" s="10"/>
      <c r="FK9" s="10"/>
      <c r="FL9" s="10"/>
      <c r="FM9" s="10"/>
      <c r="FN9" s="10"/>
      <c r="FO9" s="10"/>
      <c r="FP9" s="10"/>
      <c r="FQ9" s="10"/>
      <c r="FR9" s="10"/>
      <c r="FS9" s="10"/>
      <c r="FT9" s="10"/>
      <c r="FU9" s="10"/>
      <c r="FV9" s="10"/>
      <c r="FW9" s="10"/>
      <c r="FX9" s="10"/>
      <c r="FY9" s="10"/>
      <c r="FZ9" s="10"/>
      <c r="GA9" s="10"/>
      <c r="GB9" s="10"/>
      <c r="GC9" s="10"/>
      <c r="GD9" s="10"/>
      <c r="GE9" s="10"/>
      <c r="GF9" s="10"/>
      <c r="GG9" s="10"/>
      <c r="GH9" s="10"/>
      <c r="GI9" s="10"/>
      <c r="GJ9" s="10"/>
      <c r="GK9" s="10"/>
      <c r="GL9" s="10"/>
      <c r="GM9" s="10"/>
      <c r="GN9" s="10"/>
      <c r="GO9" s="10"/>
      <c r="GP9" s="10"/>
      <c r="GQ9" s="10"/>
      <c r="GR9" s="10"/>
      <c r="GS9" s="10"/>
      <c r="GT9" s="10"/>
      <c r="GU9" s="10"/>
      <c r="GV9" s="10"/>
    </row>
    <row r="10" spans="1:204" ht="16.350000000000001" customHeight="1" thickBot="1">
      <c r="A10" s="29"/>
      <c r="B10" s="29" t="s">
        <v>46</v>
      </c>
      <c r="AN10" s="10"/>
      <c r="AO10" s="1" t="s">
        <v>382</v>
      </c>
      <c r="AU10" s="2"/>
      <c r="BB10" s="10"/>
      <c r="BC10" s="10"/>
      <c r="BD10" s="10"/>
      <c r="BE10" s="10"/>
      <c r="BI10" s="10"/>
      <c r="BJ10" s="10"/>
      <c r="BK10" s="10" t="s">
        <v>139</v>
      </c>
      <c r="BL10" s="10"/>
      <c r="BM10" s="10"/>
      <c r="BN10" s="10"/>
      <c r="BO10" s="10"/>
      <c r="BP10" s="10"/>
      <c r="BQ10" s="10"/>
      <c r="BR10" s="10"/>
      <c r="BS10" s="10"/>
      <c r="BT10" s="10"/>
      <c r="BU10" s="10"/>
      <c r="BV10" s="10"/>
      <c r="BW10" s="10"/>
      <c r="BX10" s="10"/>
      <c r="BY10" s="10"/>
      <c r="BZ10" s="10"/>
      <c r="CA10" s="10"/>
      <c r="CB10" s="10"/>
      <c r="CC10" s="10"/>
      <c r="CD10" s="10"/>
      <c r="CE10" s="10"/>
      <c r="CF10" s="10"/>
      <c r="CG10" s="10"/>
      <c r="CH10" s="10"/>
      <c r="CI10" s="10"/>
      <c r="CJ10" s="10"/>
      <c r="CK10" s="10"/>
      <c r="CL10" s="10"/>
      <c r="CM10" s="10"/>
      <c r="CN10" s="10"/>
      <c r="CO10" s="26"/>
      <c r="CP10" s="61"/>
      <c r="CQ10" s="18"/>
      <c r="CR10" s="62"/>
      <c r="CS10" s="19" t="s">
        <v>71</v>
      </c>
      <c r="CT10" s="21"/>
      <c r="CU10" s="21"/>
      <c r="CV10" s="21"/>
      <c r="CW10" s="49"/>
      <c r="CX10" s="19" t="s">
        <v>407</v>
      </c>
      <c r="CY10" s="21"/>
      <c r="CZ10" s="21"/>
      <c r="DA10" s="21"/>
      <c r="DB10" s="21"/>
      <c r="DC10" s="21"/>
      <c r="DD10" s="21"/>
      <c r="DE10" s="49"/>
      <c r="DF10" s="58"/>
      <c r="DG10" s="116">
        <f>J13*R29/1000</f>
        <v>1500</v>
      </c>
      <c r="DH10" s="116"/>
      <c r="DI10" s="116"/>
      <c r="DJ10" s="117"/>
      <c r="DK10" s="58"/>
      <c r="DL10" s="116">
        <v>0</v>
      </c>
      <c r="DM10" s="116"/>
      <c r="DN10" s="116"/>
      <c r="DO10" s="117"/>
      <c r="DP10" s="91"/>
      <c r="DQ10" s="116">
        <f>DG10*AM40</f>
        <v>0</v>
      </c>
      <c r="DR10" s="116"/>
      <c r="DS10" s="116"/>
      <c r="DT10" s="117"/>
      <c r="DU10" s="92"/>
      <c r="DV10" s="146">
        <f>DG10*AR41</f>
        <v>750</v>
      </c>
      <c r="DW10" s="146"/>
      <c r="DX10" s="146"/>
      <c r="DY10" s="147"/>
      <c r="DZ10" s="91"/>
      <c r="EA10" s="116">
        <f>DG10*AT41</f>
        <v>750</v>
      </c>
      <c r="EB10" s="116"/>
      <c r="EC10" s="116"/>
      <c r="ED10" s="117"/>
      <c r="EE10" s="91"/>
      <c r="EF10" s="116">
        <v>0</v>
      </c>
      <c r="EG10" s="116"/>
      <c r="EH10" s="116"/>
      <c r="EI10" s="117"/>
      <c r="EJ10" s="91"/>
      <c r="EK10" s="116">
        <v>0</v>
      </c>
      <c r="EL10" s="116"/>
      <c r="EM10" s="116"/>
      <c r="EN10" s="117"/>
      <c r="EO10" s="91"/>
      <c r="EP10" s="116">
        <f>DG10*BF40</f>
        <v>0</v>
      </c>
      <c r="EQ10" s="116"/>
      <c r="ER10" s="116"/>
      <c r="ES10" s="117"/>
      <c r="ET10" s="10"/>
      <c r="EU10" s="114"/>
      <c r="EV10" s="115"/>
      <c r="EW10" s="115"/>
      <c r="EX10" s="10"/>
      <c r="EY10" s="10"/>
      <c r="EZ10" s="10"/>
      <c r="FA10" s="10"/>
      <c r="FB10" s="10"/>
      <c r="FC10" s="10"/>
      <c r="FD10" s="10"/>
      <c r="FE10" s="10"/>
      <c r="FF10" s="10"/>
      <c r="FG10" s="10"/>
      <c r="FH10" s="10"/>
      <c r="FI10" s="10"/>
      <c r="FJ10" s="10"/>
      <c r="FK10" s="10"/>
      <c r="FL10" s="10"/>
      <c r="FM10" s="10"/>
      <c r="FN10" s="10"/>
      <c r="FO10" s="10"/>
      <c r="FP10" s="10"/>
      <c r="FQ10" s="10"/>
      <c r="FR10" s="10"/>
      <c r="FS10" s="10"/>
      <c r="FT10" s="10"/>
      <c r="FU10" s="10"/>
      <c r="FV10" s="10"/>
      <c r="FW10" s="10"/>
      <c r="FX10" s="10"/>
      <c r="FY10" s="10"/>
      <c r="FZ10" s="10"/>
      <c r="GA10" s="10"/>
      <c r="GB10" s="10"/>
      <c r="GC10" s="10"/>
      <c r="GD10" s="10"/>
      <c r="GE10" s="10"/>
      <c r="GF10" s="10"/>
      <c r="GG10" s="10"/>
      <c r="GH10" s="10"/>
      <c r="GI10" s="10"/>
      <c r="GJ10" s="10"/>
      <c r="GK10" s="10"/>
      <c r="GL10" s="10"/>
      <c r="GM10" s="10"/>
      <c r="GN10" s="10"/>
      <c r="GO10" s="10"/>
      <c r="GP10" s="10"/>
      <c r="GQ10" s="10"/>
      <c r="GR10" s="10"/>
      <c r="GS10" s="10"/>
      <c r="GT10" s="10"/>
      <c r="GU10" s="10"/>
      <c r="GV10" s="10"/>
    </row>
    <row r="11" spans="1:204" ht="16.350000000000001" customHeight="1" thickBot="1">
      <c r="B11" s="25"/>
      <c r="C11" s="1" t="s">
        <v>47</v>
      </c>
      <c r="K11" s="163">
        <v>0.7</v>
      </c>
      <c r="L11" s="163"/>
      <c r="M11" s="1" t="s">
        <v>48</v>
      </c>
      <c r="AA11" s="34"/>
      <c r="AB11" s="34"/>
      <c r="AC11" s="34"/>
      <c r="AD11" s="34"/>
      <c r="AE11" s="34"/>
      <c r="AG11" s="1" t="s">
        <v>370</v>
      </c>
      <c r="BB11" s="10"/>
      <c r="BC11" s="10"/>
      <c r="BD11" s="10"/>
      <c r="BE11" s="10"/>
      <c r="BF11" s="35"/>
      <c r="BG11" s="35"/>
      <c r="BK11" s="10" t="s">
        <v>140</v>
      </c>
      <c r="BL11" s="1" t="s">
        <v>141</v>
      </c>
      <c r="BR11" s="164">
        <v>1</v>
      </c>
      <c r="BS11" s="164"/>
      <c r="BT11" s="1" t="s">
        <v>142</v>
      </c>
      <c r="BZ11" s="10"/>
      <c r="CA11" s="10"/>
      <c r="CB11" s="10"/>
      <c r="CC11" s="10"/>
      <c r="CD11" s="10"/>
      <c r="CE11" s="10"/>
      <c r="CF11" s="10"/>
      <c r="CG11" s="10"/>
      <c r="CH11" s="10"/>
      <c r="CI11" s="10"/>
      <c r="CJ11" s="10"/>
      <c r="CK11" s="10"/>
      <c r="CL11" s="10"/>
      <c r="CM11" s="10"/>
      <c r="CN11" s="10"/>
      <c r="CO11" s="26"/>
      <c r="CP11" s="61"/>
      <c r="CQ11" s="18"/>
      <c r="CR11" s="62"/>
      <c r="CS11" s="22" t="s">
        <v>81</v>
      </c>
      <c r="CT11" s="56"/>
      <c r="CU11" s="56"/>
      <c r="CV11" s="56"/>
      <c r="CW11" s="56"/>
      <c r="CX11" s="56"/>
      <c r="CY11" s="56"/>
      <c r="CZ11" s="56"/>
      <c r="DA11" s="56"/>
      <c r="DB11" s="56"/>
      <c r="DC11" s="56"/>
      <c r="DD11" s="56"/>
      <c r="DE11" s="57"/>
      <c r="DF11" s="64"/>
      <c r="DG11" s="146">
        <f>DG12+DG13</f>
        <v>5160</v>
      </c>
      <c r="DH11" s="146"/>
      <c r="DI11" s="146"/>
      <c r="DJ11" s="147"/>
      <c r="DK11" s="58"/>
      <c r="DL11" s="116">
        <v>0</v>
      </c>
      <c r="DM11" s="116"/>
      <c r="DN11" s="116"/>
      <c r="DO11" s="117"/>
      <c r="DP11" s="58"/>
      <c r="DQ11" s="116">
        <f>DQ12</f>
        <v>1560</v>
      </c>
      <c r="DR11" s="116"/>
      <c r="DS11" s="116"/>
      <c r="DT11" s="116"/>
      <c r="DU11" s="59" t="s">
        <v>36</v>
      </c>
      <c r="DV11" s="132">
        <f>DV13</f>
        <v>3600</v>
      </c>
      <c r="DW11" s="132"/>
      <c r="DX11" s="132"/>
      <c r="DY11" s="133"/>
      <c r="DZ11" s="54"/>
      <c r="EA11" s="116">
        <v>0</v>
      </c>
      <c r="EB11" s="116"/>
      <c r="EC11" s="116"/>
      <c r="ED11" s="117"/>
      <c r="EE11" s="58"/>
      <c r="EF11" s="116">
        <v>0</v>
      </c>
      <c r="EG11" s="116"/>
      <c r="EH11" s="116"/>
      <c r="EI11" s="117"/>
      <c r="EJ11" s="58"/>
      <c r="EK11" s="116">
        <v>0</v>
      </c>
      <c r="EL11" s="116"/>
      <c r="EM11" s="116"/>
      <c r="EN11" s="117"/>
      <c r="EO11" s="58"/>
      <c r="EP11" s="116">
        <v>0</v>
      </c>
      <c r="EQ11" s="116"/>
      <c r="ER11" s="116"/>
      <c r="ES11" s="117"/>
      <c r="ET11" s="10"/>
      <c r="EU11" s="114"/>
      <c r="EV11" s="115"/>
      <c r="EW11" s="115"/>
      <c r="EX11" s="10"/>
      <c r="EY11" s="10"/>
      <c r="EZ11" s="10"/>
      <c r="FA11" s="10"/>
      <c r="FB11" s="10"/>
      <c r="FC11" s="10"/>
      <c r="FD11" s="10"/>
      <c r="FE11" s="10"/>
      <c r="FF11" s="10"/>
      <c r="FG11" s="10"/>
      <c r="FH11" s="10"/>
      <c r="FI11" s="10"/>
      <c r="FJ11" s="10"/>
      <c r="FK11" s="10"/>
      <c r="FL11" s="10"/>
      <c r="FM11" s="10"/>
      <c r="FN11" s="10"/>
      <c r="FO11" s="10"/>
      <c r="FP11" s="10"/>
      <c r="FQ11" s="10"/>
      <c r="FR11" s="10"/>
      <c r="FS11" s="10"/>
      <c r="FT11" s="10"/>
      <c r="FU11" s="10"/>
      <c r="FV11" s="10"/>
      <c r="FW11" s="10"/>
      <c r="FX11" s="10"/>
      <c r="FY11" s="10"/>
      <c r="FZ11" s="10"/>
      <c r="GA11" s="10"/>
      <c r="GB11" s="10"/>
      <c r="GC11" s="10"/>
      <c r="GD11" s="10"/>
      <c r="GE11" s="10"/>
      <c r="GF11" s="10"/>
      <c r="GG11" s="10"/>
      <c r="GH11" s="10"/>
      <c r="GI11" s="10"/>
      <c r="GJ11" s="10"/>
      <c r="GK11" s="10"/>
      <c r="GL11" s="10"/>
      <c r="GM11" s="10"/>
      <c r="GN11" s="10"/>
      <c r="GO11" s="10"/>
      <c r="GP11" s="10"/>
      <c r="GQ11" s="10"/>
      <c r="GR11" s="10"/>
      <c r="GS11" s="10"/>
      <c r="GT11" s="10"/>
      <c r="GU11" s="10"/>
      <c r="GV11" s="10"/>
    </row>
    <row r="12" spans="1:204" ht="16.350000000000001" customHeight="1" thickBot="1">
      <c r="B12" s="25"/>
      <c r="C12" s="1" t="s">
        <v>49</v>
      </c>
      <c r="K12" s="158">
        <v>6000</v>
      </c>
      <c r="L12" s="159"/>
      <c r="M12" s="1" t="s">
        <v>50</v>
      </c>
      <c r="AA12" s="34"/>
      <c r="AB12" s="34"/>
      <c r="AC12" s="34"/>
      <c r="AD12" s="34"/>
      <c r="AE12" s="34"/>
      <c r="AH12" s="1" t="s">
        <v>107</v>
      </c>
      <c r="AO12" s="1" t="s">
        <v>376</v>
      </c>
      <c r="AZ12" s="162">
        <v>1</v>
      </c>
      <c r="BA12" s="110"/>
      <c r="BB12" s="10" t="s">
        <v>377</v>
      </c>
      <c r="BC12" s="10"/>
      <c r="BD12" s="10"/>
      <c r="BE12" s="10"/>
      <c r="BF12" s="10"/>
      <c r="BG12" s="35"/>
      <c r="BH12" s="35"/>
      <c r="BK12" s="10"/>
      <c r="BL12" s="10"/>
      <c r="BM12" s="1" t="s">
        <v>143</v>
      </c>
      <c r="BN12" s="10"/>
      <c r="BO12" s="10"/>
      <c r="BP12" s="10"/>
      <c r="BQ12" s="10"/>
      <c r="BR12" s="10"/>
      <c r="BS12" s="10"/>
      <c r="BT12" s="10"/>
      <c r="BU12" s="10"/>
      <c r="BV12" s="10"/>
      <c r="BW12" s="10"/>
      <c r="BX12" s="10"/>
      <c r="BY12" s="10"/>
      <c r="BZ12" s="10"/>
      <c r="CA12" s="10"/>
      <c r="CB12" s="10"/>
      <c r="CC12" s="10"/>
      <c r="CD12" s="10"/>
      <c r="CE12" s="10"/>
      <c r="CF12" s="10"/>
      <c r="CG12" s="10"/>
      <c r="CH12" s="10"/>
      <c r="CI12" s="10"/>
      <c r="CJ12" s="10"/>
      <c r="CK12" s="10"/>
      <c r="CL12" s="10"/>
      <c r="CM12" s="10"/>
      <c r="CN12" s="10"/>
      <c r="CO12" s="26"/>
      <c r="CP12" s="61"/>
      <c r="CQ12" s="18"/>
      <c r="CR12" s="62"/>
      <c r="CS12" s="61"/>
      <c r="CT12" s="18"/>
      <c r="CU12" s="18"/>
      <c r="CV12" s="18"/>
      <c r="CW12" s="18"/>
      <c r="CX12" s="19" t="s">
        <v>163</v>
      </c>
      <c r="CY12" s="21"/>
      <c r="CZ12" s="21"/>
      <c r="DA12" s="21"/>
      <c r="DB12" s="21"/>
      <c r="DC12" s="21"/>
      <c r="DD12" s="21"/>
      <c r="DE12" s="21"/>
      <c r="DF12" s="59" t="s">
        <v>197</v>
      </c>
      <c r="DG12" s="132">
        <f>(K12*J15*P31+J13*J16*W31)/1000</f>
        <v>1560</v>
      </c>
      <c r="DH12" s="132"/>
      <c r="DI12" s="132"/>
      <c r="DJ12" s="133"/>
      <c r="DK12" s="54"/>
      <c r="DL12" s="116">
        <v>0</v>
      </c>
      <c r="DM12" s="116"/>
      <c r="DN12" s="116"/>
      <c r="DO12" s="117"/>
      <c r="DP12" s="58"/>
      <c r="DQ12" s="116">
        <f>DG12</f>
        <v>1560</v>
      </c>
      <c r="DR12" s="116"/>
      <c r="DS12" s="116"/>
      <c r="DT12" s="117"/>
      <c r="DU12" s="63"/>
      <c r="DV12" s="140">
        <v>0</v>
      </c>
      <c r="DW12" s="140"/>
      <c r="DX12" s="140"/>
      <c r="DY12" s="141"/>
      <c r="DZ12" s="58"/>
      <c r="EA12" s="116">
        <v>0</v>
      </c>
      <c r="EB12" s="116"/>
      <c r="EC12" s="116"/>
      <c r="ED12" s="117"/>
      <c r="EE12" s="58"/>
      <c r="EF12" s="116">
        <v>0</v>
      </c>
      <c r="EG12" s="116"/>
      <c r="EH12" s="116"/>
      <c r="EI12" s="117"/>
      <c r="EJ12" s="58"/>
      <c r="EK12" s="116">
        <v>0</v>
      </c>
      <c r="EL12" s="116"/>
      <c r="EM12" s="116"/>
      <c r="EN12" s="117"/>
      <c r="EO12" s="58"/>
      <c r="EP12" s="116">
        <v>0</v>
      </c>
      <c r="EQ12" s="116"/>
      <c r="ER12" s="116"/>
      <c r="ES12" s="117"/>
      <c r="ET12" s="10"/>
      <c r="EU12" s="114"/>
      <c r="EV12" s="115"/>
      <c r="EW12" s="115"/>
      <c r="EX12" s="10"/>
      <c r="EY12" s="10"/>
      <c r="EZ12" s="10"/>
      <c r="FA12" s="10"/>
      <c r="FB12" s="10"/>
      <c r="FC12" s="10"/>
      <c r="FD12" s="10"/>
      <c r="FE12" s="10"/>
      <c r="FF12" s="10"/>
      <c r="FG12" s="10"/>
      <c r="FH12" s="10"/>
      <c r="FI12" s="10"/>
      <c r="FJ12" s="10"/>
      <c r="FK12" s="10"/>
      <c r="FL12" s="10"/>
      <c r="FM12" s="10"/>
      <c r="FN12" s="10"/>
      <c r="FO12" s="10"/>
      <c r="FP12" s="10"/>
      <c r="FQ12" s="10"/>
      <c r="FR12" s="10"/>
      <c r="FS12" s="10"/>
      <c r="FT12" s="10"/>
      <c r="FU12" s="10"/>
      <c r="FV12" s="10"/>
      <c r="FW12" s="10"/>
      <c r="FX12" s="10"/>
      <c r="FY12" s="10"/>
      <c r="FZ12" s="10"/>
      <c r="GA12" s="10"/>
      <c r="GB12" s="10"/>
      <c r="GC12" s="10"/>
      <c r="GD12" s="10"/>
      <c r="GE12" s="10"/>
      <c r="GF12" s="10"/>
      <c r="GG12" s="10"/>
      <c r="GH12" s="10"/>
      <c r="GI12" s="10"/>
      <c r="GJ12" s="10"/>
      <c r="GK12" s="10"/>
      <c r="GL12" s="10"/>
      <c r="GM12" s="10"/>
      <c r="GN12" s="10"/>
      <c r="GO12" s="10"/>
      <c r="GP12" s="10"/>
      <c r="GQ12" s="10"/>
      <c r="GR12" s="10"/>
      <c r="GS12" s="10"/>
      <c r="GT12" s="10"/>
      <c r="GU12" s="10"/>
      <c r="GV12" s="10"/>
    </row>
    <row r="13" spans="1:204" ht="16.350000000000001" customHeight="1">
      <c r="B13" s="25"/>
      <c r="C13" s="1" t="s">
        <v>51</v>
      </c>
      <c r="J13" s="158">
        <v>10000</v>
      </c>
      <c r="K13" s="159"/>
      <c r="L13" s="159"/>
      <c r="M13" s="1" t="s">
        <v>50</v>
      </c>
      <c r="AA13" s="34"/>
      <c r="AB13" s="34"/>
      <c r="AC13" s="34"/>
      <c r="AD13" s="34"/>
      <c r="AE13" s="34"/>
      <c r="AH13" s="1" t="s">
        <v>108</v>
      </c>
      <c r="AO13" s="1" t="s">
        <v>378</v>
      </c>
      <c r="AZ13" s="162">
        <v>1</v>
      </c>
      <c r="BA13" s="110"/>
      <c r="BB13" s="10" t="s">
        <v>379</v>
      </c>
      <c r="BC13" s="10"/>
      <c r="BD13" s="10"/>
      <c r="BE13" s="10"/>
      <c r="BF13" s="10"/>
      <c r="BG13" s="35"/>
      <c r="BH13" s="35"/>
      <c r="BK13" s="10"/>
      <c r="BL13" s="10"/>
      <c r="BM13" s="1" t="s">
        <v>144</v>
      </c>
      <c r="BN13" s="10"/>
      <c r="BO13" s="10"/>
      <c r="BP13" s="10"/>
      <c r="BQ13" s="10"/>
      <c r="BR13" s="10"/>
      <c r="BS13" s="10"/>
      <c r="BT13" s="10"/>
      <c r="BU13" s="10"/>
      <c r="BV13" s="10"/>
      <c r="BW13" s="10"/>
      <c r="BX13" s="10"/>
      <c r="BY13" s="10"/>
      <c r="BZ13" s="10"/>
      <c r="CA13" s="10"/>
      <c r="CB13" s="10"/>
      <c r="CC13" s="10"/>
      <c r="CD13" s="10"/>
      <c r="CE13" s="10"/>
      <c r="CF13" s="10"/>
      <c r="CG13" s="10"/>
      <c r="CH13" s="10"/>
      <c r="CI13" s="10"/>
      <c r="CJ13" s="10"/>
      <c r="CK13" s="10"/>
      <c r="CL13" s="10"/>
      <c r="CM13" s="10"/>
      <c r="CN13" s="10"/>
      <c r="CO13" s="26"/>
      <c r="CP13" s="61"/>
      <c r="CQ13" s="18"/>
      <c r="CR13" s="62"/>
      <c r="CS13" s="24"/>
      <c r="CT13" s="65"/>
      <c r="CU13" s="65"/>
      <c r="CV13" s="65"/>
      <c r="CW13" s="65"/>
      <c r="CX13" s="19" t="s">
        <v>164</v>
      </c>
      <c r="CY13" s="21"/>
      <c r="CZ13" s="21"/>
      <c r="DA13" s="21"/>
      <c r="DB13" s="21"/>
      <c r="DC13" s="21"/>
      <c r="DD13" s="21"/>
      <c r="DE13" s="49"/>
      <c r="DF13" s="63"/>
      <c r="DG13" s="140">
        <f>J13*R32/1000</f>
        <v>3600</v>
      </c>
      <c r="DH13" s="140"/>
      <c r="DI13" s="140"/>
      <c r="DJ13" s="141"/>
      <c r="DK13" s="58"/>
      <c r="DL13" s="116">
        <v>0</v>
      </c>
      <c r="DM13" s="116"/>
      <c r="DN13" s="116"/>
      <c r="DO13" s="117"/>
      <c r="DP13" s="58"/>
      <c r="DQ13" s="116">
        <v>0</v>
      </c>
      <c r="DR13" s="116"/>
      <c r="DS13" s="116"/>
      <c r="DT13" s="117"/>
      <c r="DU13" s="58"/>
      <c r="DV13" s="116">
        <f>DG13</f>
        <v>3600</v>
      </c>
      <c r="DW13" s="116"/>
      <c r="DX13" s="116"/>
      <c r="DY13" s="117"/>
      <c r="DZ13" s="58"/>
      <c r="EA13" s="116">
        <v>0</v>
      </c>
      <c r="EB13" s="116"/>
      <c r="EC13" s="116"/>
      <c r="ED13" s="117"/>
      <c r="EE13" s="58"/>
      <c r="EF13" s="116">
        <v>0</v>
      </c>
      <c r="EG13" s="116"/>
      <c r="EH13" s="116"/>
      <c r="EI13" s="117"/>
      <c r="EJ13" s="58"/>
      <c r="EK13" s="116">
        <v>0</v>
      </c>
      <c r="EL13" s="116"/>
      <c r="EM13" s="116"/>
      <c r="EN13" s="117"/>
      <c r="EO13" s="58"/>
      <c r="EP13" s="116">
        <v>0</v>
      </c>
      <c r="EQ13" s="116"/>
      <c r="ER13" s="116"/>
      <c r="ES13" s="117"/>
      <c r="ET13" s="10"/>
      <c r="EU13" s="114"/>
      <c r="EV13" s="115"/>
      <c r="EW13" s="115"/>
      <c r="EX13" s="10"/>
      <c r="EY13" s="10"/>
      <c r="EZ13" s="10"/>
      <c r="FA13" s="10"/>
      <c r="FB13" s="10"/>
      <c r="FC13" s="10"/>
      <c r="FD13" s="10"/>
      <c r="FE13" s="10"/>
      <c r="FF13" s="10"/>
      <c r="FG13" s="10"/>
      <c r="FH13" s="10"/>
      <c r="FI13" s="10"/>
      <c r="FJ13" s="10"/>
      <c r="FK13" s="10"/>
      <c r="FL13" s="10"/>
      <c r="FM13" s="10"/>
      <c r="FN13" s="10"/>
      <c r="FO13" s="10"/>
      <c r="FP13" s="10"/>
      <c r="FQ13" s="10"/>
      <c r="FR13" s="10"/>
      <c r="FS13" s="10"/>
      <c r="FT13" s="10"/>
      <c r="FU13" s="10"/>
      <c r="FV13" s="10"/>
      <c r="FW13" s="10"/>
      <c r="FX13" s="10"/>
      <c r="FY13" s="10"/>
      <c r="FZ13" s="10"/>
      <c r="GA13" s="10"/>
      <c r="GB13" s="10"/>
      <c r="GC13" s="10"/>
      <c r="GD13" s="10"/>
      <c r="GE13" s="10"/>
      <c r="GF13" s="10"/>
      <c r="GG13" s="10"/>
      <c r="GH13" s="10"/>
      <c r="GI13" s="10"/>
      <c r="GJ13" s="10"/>
      <c r="GK13" s="10"/>
      <c r="GL13" s="10"/>
      <c r="GM13" s="10"/>
      <c r="GN13" s="10"/>
      <c r="GO13" s="10"/>
      <c r="GP13" s="10"/>
      <c r="GQ13" s="10"/>
      <c r="GR13" s="10"/>
      <c r="GS13" s="10"/>
      <c r="GT13" s="10"/>
      <c r="GU13" s="10"/>
      <c r="GV13" s="10"/>
    </row>
    <row r="14" spans="1:204" ht="16.350000000000001" customHeight="1" thickBot="1">
      <c r="B14" s="25"/>
      <c r="C14" s="1" t="s">
        <v>52</v>
      </c>
      <c r="AA14" s="34"/>
      <c r="AB14" s="34"/>
      <c r="AC14" s="34"/>
      <c r="AD14" s="34"/>
      <c r="AE14" s="34"/>
      <c r="AG14" s="1" t="s">
        <v>371</v>
      </c>
      <c r="BB14" s="10"/>
      <c r="BC14" s="10"/>
      <c r="BD14" s="10"/>
      <c r="BE14" s="10"/>
      <c r="BF14" s="10"/>
      <c r="BG14" s="10"/>
      <c r="BH14" s="10"/>
      <c r="BI14" s="10"/>
      <c r="BJ14" s="10"/>
      <c r="BK14" s="10"/>
      <c r="BL14" s="1" t="s">
        <v>145</v>
      </c>
      <c r="CN14" s="10"/>
      <c r="CO14" s="26"/>
      <c r="CP14" s="61"/>
      <c r="CQ14" s="18"/>
      <c r="CR14" s="62"/>
      <c r="CS14" s="19" t="s">
        <v>80</v>
      </c>
      <c r="CT14" s="21"/>
      <c r="CU14" s="21"/>
      <c r="CV14" s="21"/>
      <c r="CW14" s="49"/>
      <c r="CX14" s="19" t="s">
        <v>165</v>
      </c>
      <c r="CY14" s="21"/>
      <c r="CZ14" s="21"/>
      <c r="DA14" s="21"/>
      <c r="DB14" s="21"/>
      <c r="DC14" s="21"/>
      <c r="DD14" s="21"/>
      <c r="DE14" s="49"/>
      <c r="DF14" s="58"/>
      <c r="DG14" s="116">
        <f>R33</f>
        <v>300</v>
      </c>
      <c r="DH14" s="116"/>
      <c r="DI14" s="116"/>
      <c r="DJ14" s="117"/>
      <c r="DK14" s="58"/>
      <c r="DL14" s="116">
        <v>0</v>
      </c>
      <c r="DM14" s="116"/>
      <c r="DN14" s="116"/>
      <c r="DO14" s="117"/>
      <c r="DP14" s="58"/>
      <c r="DQ14" s="116">
        <f>DG14</f>
        <v>300</v>
      </c>
      <c r="DR14" s="116"/>
      <c r="DS14" s="116"/>
      <c r="DT14" s="117"/>
      <c r="DU14" s="58"/>
      <c r="DV14" s="116">
        <v>0</v>
      </c>
      <c r="DW14" s="116"/>
      <c r="DX14" s="116"/>
      <c r="DY14" s="117"/>
      <c r="DZ14" s="64"/>
      <c r="EA14" s="146">
        <v>0</v>
      </c>
      <c r="EB14" s="146"/>
      <c r="EC14" s="146"/>
      <c r="ED14" s="147"/>
      <c r="EE14" s="58"/>
      <c r="EF14" s="116">
        <v>0</v>
      </c>
      <c r="EG14" s="116"/>
      <c r="EH14" s="116"/>
      <c r="EI14" s="117"/>
      <c r="EJ14" s="58"/>
      <c r="EK14" s="116">
        <v>0</v>
      </c>
      <c r="EL14" s="116"/>
      <c r="EM14" s="116"/>
      <c r="EN14" s="117"/>
      <c r="EO14" s="58"/>
      <c r="EP14" s="116">
        <v>0</v>
      </c>
      <c r="EQ14" s="116"/>
      <c r="ER14" s="116"/>
      <c r="ES14" s="117"/>
      <c r="ET14" s="10"/>
      <c r="EU14" s="114"/>
      <c r="EV14" s="115"/>
      <c r="EW14" s="115"/>
      <c r="EX14" s="10"/>
      <c r="EY14" s="10"/>
      <c r="EZ14" s="10"/>
      <c r="FA14" s="10"/>
      <c r="FB14" s="10"/>
      <c r="FC14" s="10"/>
      <c r="FD14" s="10"/>
      <c r="FE14" s="10"/>
      <c r="FF14" s="10"/>
      <c r="FG14" s="10"/>
      <c r="FH14" s="10"/>
      <c r="FI14" s="10"/>
      <c r="FJ14" s="10"/>
      <c r="FK14" s="10"/>
      <c r="FL14" s="10"/>
      <c r="FM14" s="10"/>
      <c r="FN14" s="10"/>
      <c r="FO14" s="10"/>
      <c r="FP14" s="10"/>
      <c r="FQ14" s="10"/>
      <c r="FR14" s="10"/>
      <c r="FS14" s="10"/>
      <c r="FT14" s="10"/>
      <c r="FU14" s="10"/>
      <c r="FV14" s="10"/>
      <c r="FW14" s="10"/>
      <c r="FX14" s="10"/>
      <c r="FY14" s="10"/>
      <c r="FZ14" s="10"/>
      <c r="GA14" s="10"/>
      <c r="GB14" s="10"/>
      <c r="GC14" s="10"/>
      <c r="GD14" s="10"/>
      <c r="GE14" s="10"/>
      <c r="GF14" s="10"/>
      <c r="GG14" s="10"/>
      <c r="GH14" s="10"/>
      <c r="GI14" s="10"/>
      <c r="GJ14" s="10"/>
      <c r="GK14" s="10"/>
      <c r="GL14" s="10"/>
      <c r="GM14" s="10"/>
      <c r="GN14" s="10"/>
      <c r="GO14" s="10"/>
      <c r="GP14" s="10"/>
      <c r="GQ14" s="10"/>
      <c r="GR14" s="10"/>
      <c r="GS14" s="10"/>
      <c r="GT14" s="10"/>
      <c r="GU14" s="10"/>
      <c r="GV14" s="10"/>
    </row>
    <row r="15" spans="1:204" ht="16.350000000000001" customHeight="1" thickBot="1">
      <c r="B15" s="25"/>
      <c r="D15" s="1" t="s">
        <v>53</v>
      </c>
      <c r="J15" s="110">
        <v>800</v>
      </c>
      <c r="K15" s="110"/>
      <c r="L15" s="1" t="s">
        <v>55</v>
      </c>
      <c r="AA15" s="34"/>
      <c r="AB15" s="34"/>
      <c r="AC15" s="34"/>
      <c r="AD15" s="34"/>
      <c r="AE15" s="34"/>
      <c r="AG15" s="1" t="s">
        <v>372</v>
      </c>
      <c r="AX15" s="103">
        <v>0.05</v>
      </c>
      <c r="AY15" s="103"/>
      <c r="AZ15" s="1" t="s">
        <v>69</v>
      </c>
      <c r="BA15" s="103">
        <v>0.95</v>
      </c>
      <c r="BB15" s="103"/>
      <c r="BC15" s="10"/>
      <c r="BI15" s="35"/>
      <c r="BJ15" s="35"/>
      <c r="BK15" s="10"/>
      <c r="BL15" s="1" t="s">
        <v>383</v>
      </c>
      <c r="CN15" s="10"/>
      <c r="CO15" s="26"/>
      <c r="CP15" s="61"/>
      <c r="CQ15" s="18"/>
      <c r="CR15" s="62"/>
      <c r="CS15" s="22" t="s">
        <v>79</v>
      </c>
      <c r="CT15" s="56"/>
      <c r="CU15" s="56"/>
      <c r="CV15" s="56"/>
      <c r="CW15" s="56"/>
      <c r="CX15" s="56"/>
      <c r="CY15" s="56"/>
      <c r="CZ15" s="56"/>
      <c r="DA15" s="56"/>
      <c r="DB15" s="56"/>
      <c r="DC15" s="56"/>
      <c r="DD15" s="56"/>
      <c r="DE15" s="57"/>
      <c r="DF15" s="58"/>
      <c r="DG15" s="116">
        <f>DG16+DG17+DG18</f>
        <v>23150</v>
      </c>
      <c r="DH15" s="116"/>
      <c r="DI15" s="116"/>
      <c r="DJ15" s="117"/>
      <c r="DK15" s="58"/>
      <c r="DL15" s="118">
        <v>0</v>
      </c>
      <c r="DM15" s="118"/>
      <c r="DN15" s="118"/>
      <c r="DO15" s="119"/>
      <c r="DP15" s="58"/>
      <c r="DQ15" s="118">
        <v>0</v>
      </c>
      <c r="DR15" s="118"/>
      <c r="DS15" s="118"/>
      <c r="DT15" s="119"/>
      <c r="DU15" s="58"/>
      <c r="DV15" s="118">
        <v>0</v>
      </c>
      <c r="DW15" s="118"/>
      <c r="DX15" s="118"/>
      <c r="DY15" s="118"/>
      <c r="DZ15" s="59" t="s">
        <v>198</v>
      </c>
      <c r="EA15" s="132">
        <f>EA17+EA18</f>
        <v>2310</v>
      </c>
      <c r="EB15" s="132"/>
      <c r="EC15" s="132"/>
      <c r="ED15" s="133"/>
      <c r="EE15" s="54"/>
      <c r="EF15" s="116">
        <f>EF17+EF18</f>
        <v>6930</v>
      </c>
      <c r="EG15" s="116"/>
      <c r="EH15" s="116"/>
      <c r="EI15" s="117"/>
      <c r="EJ15" s="58"/>
      <c r="EK15" s="118">
        <v>13910</v>
      </c>
      <c r="EL15" s="118"/>
      <c r="EM15" s="118"/>
      <c r="EN15" s="119"/>
      <c r="EO15" s="58"/>
      <c r="EP15" s="118">
        <v>0</v>
      </c>
      <c r="EQ15" s="118"/>
      <c r="ER15" s="118"/>
      <c r="ES15" s="119"/>
      <c r="ET15" s="10"/>
      <c r="EU15" s="114"/>
      <c r="EV15" s="115"/>
      <c r="EW15" s="115"/>
      <c r="EX15" s="10"/>
      <c r="EY15" s="10"/>
      <c r="EZ15" s="10"/>
      <c r="FA15" s="10"/>
      <c r="FB15" s="10"/>
      <c r="FC15" s="10"/>
      <c r="FD15" s="10"/>
      <c r="FE15" s="10"/>
      <c r="FF15" s="10"/>
      <c r="FG15" s="10"/>
      <c r="FH15" s="10"/>
      <c r="FI15" s="10"/>
      <c r="FJ15" s="10"/>
      <c r="FK15" s="10"/>
      <c r="FL15" s="10"/>
      <c r="FM15" s="10"/>
      <c r="FN15" s="10"/>
      <c r="FO15" s="10"/>
      <c r="FP15" s="10"/>
      <c r="FQ15" s="10"/>
      <c r="FR15" s="10"/>
      <c r="FS15" s="10"/>
      <c r="FT15" s="10"/>
      <c r="FU15" s="10"/>
      <c r="FV15" s="10"/>
      <c r="FW15" s="10"/>
      <c r="FX15" s="10"/>
      <c r="FY15" s="10"/>
      <c r="FZ15" s="10"/>
      <c r="GA15" s="10"/>
      <c r="GB15" s="10"/>
      <c r="GC15" s="10"/>
      <c r="GD15" s="10"/>
      <c r="GE15" s="10"/>
      <c r="GF15" s="10"/>
      <c r="GG15" s="10"/>
      <c r="GH15" s="10"/>
      <c r="GI15" s="10"/>
      <c r="GJ15" s="10"/>
      <c r="GK15" s="10"/>
      <c r="GL15" s="10"/>
      <c r="GM15" s="10"/>
      <c r="GN15" s="10"/>
      <c r="GO15" s="10"/>
      <c r="GP15" s="10"/>
      <c r="GQ15" s="10"/>
      <c r="GR15" s="10"/>
      <c r="GS15" s="10"/>
      <c r="GT15" s="10"/>
      <c r="GU15" s="10"/>
      <c r="GV15" s="10"/>
    </row>
    <row r="16" spans="1:204" ht="16.350000000000001" customHeight="1">
      <c r="B16" s="25"/>
      <c r="D16" s="1" t="s">
        <v>54</v>
      </c>
      <c r="J16" s="110">
        <v>150</v>
      </c>
      <c r="K16" s="110"/>
      <c r="L16" s="1" t="s">
        <v>55</v>
      </c>
      <c r="AA16" s="34"/>
      <c r="AB16" s="34"/>
      <c r="AC16" s="34"/>
      <c r="AD16" s="34"/>
      <c r="AE16" s="34"/>
      <c r="AH16" s="10"/>
      <c r="AI16" s="10"/>
      <c r="AJ16" s="10"/>
      <c r="AK16" s="10"/>
      <c r="AL16" s="10"/>
      <c r="AM16" s="10"/>
      <c r="AN16" s="10"/>
      <c r="AO16" s="10"/>
      <c r="AP16" s="10"/>
      <c r="AQ16" s="10"/>
      <c r="AR16" s="10"/>
      <c r="AS16" s="10"/>
      <c r="AT16" s="10"/>
      <c r="AU16" s="10"/>
      <c r="AV16" s="10"/>
      <c r="AW16" s="10"/>
      <c r="AX16" s="10"/>
      <c r="AY16" s="10"/>
      <c r="AZ16" s="10"/>
      <c r="BA16" s="10"/>
      <c r="BB16" s="35"/>
      <c r="BC16" s="35"/>
      <c r="BG16" s="10"/>
      <c r="BH16" s="10"/>
      <c r="BI16" s="10"/>
      <c r="BJ16" s="10"/>
      <c r="BK16" s="10"/>
      <c r="BL16" s="1" t="s">
        <v>146</v>
      </c>
      <c r="CN16" s="10"/>
      <c r="CO16" s="26"/>
      <c r="CP16" s="61"/>
      <c r="CQ16" s="18"/>
      <c r="CR16" s="62"/>
      <c r="CS16" s="61"/>
      <c r="CT16" s="18"/>
      <c r="CU16" s="18"/>
      <c r="CV16" s="18"/>
      <c r="CW16" s="18"/>
      <c r="CX16" s="19" t="s">
        <v>166</v>
      </c>
      <c r="CY16" s="21"/>
      <c r="CZ16" s="21"/>
      <c r="DA16" s="21"/>
      <c r="DB16" s="21"/>
      <c r="DC16" s="21"/>
      <c r="DD16" s="21"/>
      <c r="DE16" s="49"/>
      <c r="DF16" s="58"/>
      <c r="DG16" s="116">
        <f>(K12-K19)*L35/1000</f>
        <v>50</v>
      </c>
      <c r="DH16" s="116"/>
      <c r="DI16" s="116"/>
      <c r="DJ16" s="117"/>
      <c r="DK16" s="58"/>
      <c r="DL16" s="116">
        <v>0</v>
      </c>
      <c r="DM16" s="116"/>
      <c r="DN16" s="116"/>
      <c r="DO16" s="117"/>
      <c r="DP16" s="58"/>
      <c r="DQ16" s="116">
        <v>0</v>
      </c>
      <c r="DR16" s="116"/>
      <c r="DS16" s="116"/>
      <c r="DT16" s="117"/>
      <c r="DU16" s="58"/>
      <c r="DV16" s="116">
        <v>0</v>
      </c>
      <c r="DW16" s="116"/>
      <c r="DX16" s="116"/>
      <c r="DY16" s="117"/>
      <c r="DZ16" s="63"/>
      <c r="EA16" s="140">
        <v>0</v>
      </c>
      <c r="EB16" s="140"/>
      <c r="EC16" s="140"/>
      <c r="ED16" s="141"/>
      <c r="EE16" s="58"/>
      <c r="EF16" s="116">
        <v>0</v>
      </c>
      <c r="EG16" s="116"/>
      <c r="EH16" s="116"/>
      <c r="EI16" s="117"/>
      <c r="EJ16" s="58"/>
      <c r="EK16" s="118">
        <v>50</v>
      </c>
      <c r="EL16" s="118"/>
      <c r="EM16" s="118"/>
      <c r="EN16" s="119"/>
      <c r="EO16" s="58"/>
      <c r="EP16" s="116">
        <v>0</v>
      </c>
      <c r="EQ16" s="116"/>
      <c r="ER16" s="116"/>
      <c r="ES16" s="117"/>
      <c r="ET16" s="10"/>
      <c r="EU16" s="114"/>
      <c r="EV16" s="115"/>
      <c r="EW16" s="115"/>
      <c r="EX16" s="10"/>
      <c r="EY16" s="10"/>
      <c r="EZ16" s="10"/>
      <c r="FA16" s="10"/>
      <c r="FB16" s="10"/>
      <c r="FC16" s="10"/>
      <c r="FD16" s="10"/>
      <c r="FE16" s="10"/>
      <c r="FF16" s="10"/>
      <c r="FG16" s="10"/>
      <c r="FH16" s="10"/>
      <c r="FI16" s="10"/>
      <c r="FJ16" s="10"/>
      <c r="FK16" s="10"/>
      <c r="FL16" s="10"/>
      <c r="FM16" s="10"/>
      <c r="FN16" s="10"/>
      <c r="FO16" s="10"/>
      <c r="FP16" s="10"/>
      <c r="FQ16" s="10"/>
      <c r="FR16" s="10"/>
      <c r="FS16" s="10"/>
      <c r="FT16" s="10"/>
      <c r="FU16" s="10"/>
      <c r="FV16" s="10"/>
      <c r="FW16" s="10"/>
      <c r="FX16" s="10"/>
      <c r="FY16" s="10"/>
      <c r="FZ16" s="10"/>
      <c r="GA16" s="10"/>
      <c r="GB16" s="10"/>
      <c r="GC16" s="10"/>
      <c r="GD16" s="10"/>
      <c r="GE16" s="10"/>
      <c r="GF16" s="10"/>
      <c r="GG16" s="10"/>
      <c r="GH16" s="10"/>
      <c r="GI16" s="10"/>
      <c r="GJ16" s="10"/>
      <c r="GK16" s="10"/>
      <c r="GL16" s="10"/>
      <c r="GM16" s="10"/>
      <c r="GN16" s="10"/>
      <c r="GO16" s="10"/>
      <c r="GP16" s="10"/>
      <c r="GQ16" s="10"/>
      <c r="GR16" s="10"/>
      <c r="GS16" s="10"/>
      <c r="GT16" s="10"/>
      <c r="GU16" s="10"/>
      <c r="GV16" s="10"/>
    </row>
    <row r="17" spans="1:204" ht="16.350000000000001" customHeight="1">
      <c r="A17" s="29"/>
      <c r="AH17" s="10"/>
      <c r="AI17" s="10"/>
      <c r="AJ17" s="10"/>
      <c r="AK17" s="10"/>
      <c r="AL17" s="10"/>
      <c r="AM17" s="10"/>
      <c r="AN17" s="10"/>
      <c r="AO17" s="10"/>
      <c r="AP17" s="10"/>
      <c r="AQ17" s="10"/>
      <c r="AR17" s="10"/>
      <c r="AS17" s="10"/>
      <c r="AT17" s="10"/>
      <c r="AU17" s="10"/>
      <c r="AV17" s="10"/>
      <c r="AW17" s="10"/>
      <c r="AX17" s="10"/>
      <c r="AY17" s="10"/>
      <c r="AZ17" s="10"/>
      <c r="BA17" s="10"/>
      <c r="BB17" s="10"/>
      <c r="BC17" s="10"/>
      <c r="BD17" s="10"/>
      <c r="BE17" s="10"/>
      <c r="BF17" s="32"/>
      <c r="BG17" s="10"/>
      <c r="BH17" s="10"/>
      <c r="BI17" s="10"/>
      <c r="BJ17" s="10"/>
      <c r="BK17" s="10"/>
      <c r="BL17" s="1" t="s">
        <v>147</v>
      </c>
      <c r="CN17" s="10"/>
      <c r="CO17" s="26"/>
      <c r="CP17" s="61"/>
      <c r="CQ17" s="18"/>
      <c r="CR17" s="62"/>
      <c r="CS17" s="61"/>
      <c r="CT17" s="18"/>
      <c r="CU17" s="18"/>
      <c r="CV17" s="18"/>
      <c r="CW17" s="18"/>
      <c r="CX17" s="19" t="s">
        <v>167</v>
      </c>
      <c r="CY17" s="21"/>
      <c r="CZ17" s="21"/>
      <c r="DA17" s="21"/>
      <c r="DB17" s="21"/>
      <c r="DC17" s="21"/>
      <c r="DD17" s="21"/>
      <c r="DE17" s="49"/>
      <c r="DF17" s="58"/>
      <c r="DG17" s="116">
        <f>J20*L36/1000</f>
        <v>21000</v>
      </c>
      <c r="DH17" s="116"/>
      <c r="DI17" s="116"/>
      <c r="DJ17" s="117"/>
      <c r="DK17" s="58"/>
      <c r="DL17" s="116">
        <v>0</v>
      </c>
      <c r="DM17" s="116"/>
      <c r="DN17" s="116"/>
      <c r="DO17" s="117"/>
      <c r="DP17" s="58"/>
      <c r="DQ17" s="116">
        <v>0</v>
      </c>
      <c r="DR17" s="116"/>
      <c r="DS17" s="116"/>
      <c r="DT17" s="117"/>
      <c r="DU17" s="58"/>
      <c r="DV17" s="116">
        <v>0</v>
      </c>
      <c r="DW17" s="116"/>
      <c r="DX17" s="116"/>
      <c r="DY17" s="117"/>
      <c r="DZ17" s="58"/>
      <c r="EA17" s="116">
        <f>DG17*AV43</f>
        <v>2100</v>
      </c>
      <c r="EB17" s="116"/>
      <c r="EC17" s="116"/>
      <c r="ED17" s="117"/>
      <c r="EE17" s="58"/>
      <c r="EF17" s="116">
        <f>DG17*AY43</f>
        <v>6300</v>
      </c>
      <c r="EG17" s="116"/>
      <c r="EH17" s="116"/>
      <c r="EI17" s="117"/>
      <c r="EJ17" s="58"/>
      <c r="EK17" s="116">
        <f>DG17*BC43</f>
        <v>12600</v>
      </c>
      <c r="EL17" s="116"/>
      <c r="EM17" s="116"/>
      <c r="EN17" s="117"/>
      <c r="EO17" s="58"/>
      <c r="EP17" s="116">
        <v>0</v>
      </c>
      <c r="EQ17" s="116"/>
      <c r="ER17" s="116"/>
      <c r="ES17" s="117"/>
      <c r="ET17" s="10"/>
      <c r="EU17" s="114"/>
      <c r="EV17" s="115"/>
      <c r="EW17" s="115"/>
      <c r="EX17" s="10"/>
      <c r="EY17" s="10"/>
      <c r="EZ17" s="10"/>
      <c r="FA17" s="10"/>
      <c r="FB17" s="10"/>
      <c r="FC17" s="10"/>
      <c r="FD17" s="10"/>
      <c r="FE17" s="10"/>
      <c r="FF17" s="10"/>
      <c r="FG17" s="10"/>
      <c r="FH17" s="10"/>
      <c r="FI17" s="10"/>
      <c r="FJ17" s="10"/>
      <c r="FK17" s="10"/>
      <c r="FL17" s="10"/>
      <c r="FM17" s="10"/>
      <c r="FN17" s="10"/>
      <c r="FO17" s="10"/>
      <c r="FP17" s="10"/>
      <c r="FQ17" s="10"/>
      <c r="FR17" s="10"/>
      <c r="FS17" s="10"/>
      <c r="FT17" s="10"/>
      <c r="FU17" s="10"/>
      <c r="FV17" s="10"/>
      <c r="FW17" s="10"/>
      <c r="FX17" s="10"/>
      <c r="FY17" s="10"/>
      <c r="FZ17" s="10"/>
      <c r="GA17" s="10"/>
      <c r="GB17" s="10"/>
      <c r="GC17" s="10"/>
      <c r="GD17" s="10"/>
      <c r="GE17" s="10"/>
      <c r="GF17" s="10"/>
      <c r="GG17" s="10"/>
      <c r="GH17" s="10"/>
      <c r="GI17" s="10"/>
      <c r="GJ17" s="10"/>
      <c r="GK17" s="10"/>
      <c r="GL17" s="10"/>
      <c r="GM17" s="10"/>
      <c r="GN17" s="10"/>
      <c r="GO17" s="10"/>
      <c r="GP17" s="10"/>
      <c r="GQ17" s="10"/>
      <c r="GR17" s="10"/>
      <c r="GS17" s="10"/>
      <c r="GT17" s="10"/>
      <c r="GU17" s="10"/>
      <c r="GV17" s="10"/>
    </row>
    <row r="18" spans="1:204" ht="16.350000000000001" customHeight="1" thickBot="1">
      <c r="B18" s="39" t="s">
        <v>56</v>
      </c>
      <c r="K18" s="35"/>
      <c r="L18" s="35"/>
      <c r="AA18" s="34"/>
      <c r="AB18" s="34"/>
      <c r="AC18" s="34"/>
      <c r="AD18" s="34"/>
      <c r="AE18" s="34"/>
      <c r="AG18" s="1" t="s">
        <v>109</v>
      </c>
      <c r="AH18" s="10"/>
      <c r="AI18" s="10"/>
      <c r="AJ18" s="10"/>
      <c r="AK18" s="10"/>
      <c r="AL18" s="10"/>
      <c r="AM18" s="10"/>
      <c r="AN18" s="10"/>
      <c r="AO18" s="10"/>
      <c r="AP18" s="10"/>
      <c r="AQ18" s="10"/>
      <c r="AR18" s="10"/>
      <c r="AS18" s="10"/>
      <c r="AT18" s="10"/>
      <c r="AU18" s="10"/>
      <c r="AV18" s="10"/>
      <c r="AW18" s="10"/>
      <c r="AX18" s="10"/>
      <c r="AY18" s="10"/>
      <c r="AZ18" s="10"/>
      <c r="BA18" s="10"/>
      <c r="BB18" s="10"/>
      <c r="BC18" s="32"/>
      <c r="BD18" s="10"/>
      <c r="BE18" s="10"/>
      <c r="BF18" s="10"/>
      <c r="BG18" s="10"/>
      <c r="BH18" s="10"/>
      <c r="BI18" s="10"/>
      <c r="BJ18" s="10"/>
      <c r="BK18" s="10"/>
      <c r="BL18" s="1" t="s">
        <v>148</v>
      </c>
      <c r="CN18" s="10"/>
      <c r="CO18" s="26"/>
      <c r="CP18" s="7"/>
      <c r="CR18" s="8"/>
      <c r="CS18" s="24"/>
      <c r="CT18" s="65"/>
      <c r="CU18" s="65"/>
      <c r="CV18" s="65"/>
      <c r="CW18" s="65"/>
      <c r="CX18" s="19" t="s">
        <v>168</v>
      </c>
      <c r="CY18" s="21"/>
      <c r="CZ18" s="21"/>
      <c r="DA18" s="21"/>
      <c r="DB18" s="21"/>
      <c r="DC18" s="21"/>
      <c r="DD18" s="21"/>
      <c r="DE18" s="49"/>
      <c r="DF18" s="64"/>
      <c r="DG18" s="146">
        <f>DG17*R37</f>
        <v>2100</v>
      </c>
      <c r="DH18" s="146"/>
      <c r="DI18" s="146"/>
      <c r="DJ18" s="147"/>
      <c r="DK18" s="58"/>
      <c r="DL18" s="116">
        <v>0</v>
      </c>
      <c r="DM18" s="116"/>
      <c r="DN18" s="116"/>
      <c r="DO18" s="117"/>
      <c r="DP18" s="58"/>
      <c r="DQ18" s="116">
        <v>0</v>
      </c>
      <c r="DR18" s="116"/>
      <c r="DS18" s="116"/>
      <c r="DT18" s="117"/>
      <c r="DU18" s="58"/>
      <c r="DV18" s="116">
        <v>0</v>
      </c>
      <c r="DW18" s="116"/>
      <c r="DX18" s="116"/>
      <c r="DY18" s="117"/>
      <c r="DZ18" s="58"/>
      <c r="EA18" s="116">
        <f>DG18*AV43</f>
        <v>210</v>
      </c>
      <c r="EB18" s="116"/>
      <c r="EC18" s="116"/>
      <c r="ED18" s="117"/>
      <c r="EE18" s="58"/>
      <c r="EF18" s="116">
        <f>DG18*AY43</f>
        <v>630</v>
      </c>
      <c r="EG18" s="116"/>
      <c r="EH18" s="116"/>
      <c r="EI18" s="117"/>
      <c r="EJ18" s="58"/>
      <c r="EK18" s="116">
        <f>DG18*BC43</f>
        <v>1260</v>
      </c>
      <c r="EL18" s="116"/>
      <c r="EM18" s="116"/>
      <c r="EN18" s="117"/>
      <c r="EO18" s="58"/>
      <c r="EP18" s="116">
        <v>0</v>
      </c>
      <c r="EQ18" s="116"/>
      <c r="ER18" s="116"/>
      <c r="ES18" s="117"/>
      <c r="ET18" s="10"/>
      <c r="EU18" s="114"/>
      <c r="EV18" s="115"/>
      <c r="EW18" s="115"/>
      <c r="EX18" s="10"/>
      <c r="EY18" s="10"/>
      <c r="EZ18" s="10"/>
      <c r="FA18" s="10"/>
      <c r="FB18" s="10"/>
      <c r="FC18" s="10"/>
      <c r="FD18" s="10"/>
      <c r="FE18" s="10"/>
      <c r="FF18" s="10"/>
      <c r="FG18" s="10"/>
      <c r="FH18" s="10"/>
      <c r="FI18" s="10"/>
      <c r="FJ18" s="10"/>
      <c r="FK18" s="10"/>
      <c r="FL18" s="10"/>
      <c r="FM18" s="10"/>
      <c r="FN18" s="10"/>
      <c r="FO18" s="10"/>
      <c r="FP18" s="10"/>
      <c r="FQ18" s="10"/>
      <c r="FR18" s="10"/>
      <c r="FS18" s="10"/>
      <c r="FT18" s="10"/>
      <c r="FU18" s="10"/>
      <c r="FV18" s="10"/>
      <c r="FW18" s="10"/>
      <c r="FX18" s="10"/>
      <c r="FY18" s="10"/>
      <c r="FZ18" s="10"/>
      <c r="GA18" s="10"/>
      <c r="GB18" s="10"/>
      <c r="GC18" s="10"/>
      <c r="GD18" s="10"/>
      <c r="GE18" s="10"/>
      <c r="GF18" s="10"/>
      <c r="GG18" s="10"/>
      <c r="GH18" s="10"/>
      <c r="GI18" s="10"/>
      <c r="GJ18" s="10"/>
      <c r="GK18" s="10"/>
      <c r="GL18" s="10"/>
      <c r="GM18" s="10"/>
      <c r="GN18" s="10"/>
      <c r="GO18" s="10"/>
      <c r="GP18" s="10"/>
      <c r="GQ18" s="10"/>
      <c r="GR18" s="10"/>
      <c r="GS18" s="10"/>
      <c r="GT18" s="10"/>
      <c r="GU18" s="10"/>
      <c r="GV18" s="10"/>
    </row>
    <row r="19" spans="1:204" ht="16.350000000000001" customHeight="1" thickBot="1">
      <c r="B19" s="25"/>
      <c r="C19" s="1" t="s">
        <v>57</v>
      </c>
      <c r="K19" s="158">
        <v>5500</v>
      </c>
      <c r="L19" s="159"/>
      <c r="M19" s="1" t="s">
        <v>50</v>
      </c>
      <c r="N19" s="1" t="s">
        <v>59</v>
      </c>
      <c r="AA19" s="34"/>
      <c r="AB19" s="34"/>
      <c r="AC19" s="34"/>
      <c r="AD19" s="34"/>
      <c r="AE19" s="34"/>
      <c r="AH19" s="1" t="s">
        <v>110</v>
      </c>
      <c r="AV19" s="10"/>
      <c r="AW19" s="10"/>
      <c r="AX19" s="10"/>
      <c r="AY19" s="10"/>
      <c r="AZ19" s="10"/>
      <c r="BA19" s="10"/>
      <c r="BB19" s="10"/>
      <c r="BC19" s="10"/>
      <c r="BD19" s="10"/>
      <c r="BE19" s="10"/>
      <c r="BF19" s="10"/>
      <c r="BG19" s="10"/>
      <c r="BH19" s="10"/>
      <c r="BI19" s="10"/>
      <c r="BJ19" s="10"/>
      <c r="BK19" s="10"/>
      <c r="BL19" s="1" t="s">
        <v>384</v>
      </c>
      <c r="CH19" s="1" t="s">
        <v>149</v>
      </c>
      <c r="CN19" s="10"/>
      <c r="CO19" s="10"/>
      <c r="CP19" s="7"/>
      <c r="CR19" s="8"/>
      <c r="CS19" s="66" t="s">
        <v>169</v>
      </c>
      <c r="CT19" s="67"/>
      <c r="CU19" s="67"/>
      <c r="CV19" s="67"/>
      <c r="CW19" s="67"/>
      <c r="CX19" s="67"/>
      <c r="CY19" s="67"/>
      <c r="CZ19" s="67"/>
      <c r="DA19" s="67"/>
      <c r="DB19" s="67"/>
      <c r="DC19" s="67"/>
      <c r="DD19" s="67"/>
      <c r="DE19" s="67"/>
      <c r="DF19" s="68" t="s">
        <v>199</v>
      </c>
      <c r="DG19" s="144">
        <f>DG3+DG9+DG11+DG14+DG15</f>
        <v>30725</v>
      </c>
      <c r="DH19" s="144"/>
      <c r="DI19" s="144"/>
      <c r="DJ19" s="145"/>
      <c r="DK19" s="69"/>
      <c r="DL19" s="120">
        <f>DL3+DL10+DL11+DL14+DL15</f>
        <v>255</v>
      </c>
      <c r="DM19" s="120"/>
      <c r="DN19" s="120"/>
      <c r="DO19" s="121"/>
      <c r="DP19" s="70"/>
      <c r="DQ19" s="120">
        <f>DQ3+DQ10+DQ11+DQ14+DQ15</f>
        <v>2910</v>
      </c>
      <c r="DR19" s="120"/>
      <c r="DS19" s="120"/>
      <c r="DT19" s="121"/>
      <c r="DU19" s="70"/>
      <c r="DV19" s="120">
        <f>DV3+DV10+DV11+DV14+DV15</f>
        <v>4350</v>
      </c>
      <c r="DW19" s="120"/>
      <c r="DX19" s="120"/>
      <c r="DY19" s="121"/>
      <c r="DZ19" s="70"/>
      <c r="EA19" s="142">
        <v>3075</v>
      </c>
      <c r="EB19" s="142"/>
      <c r="EC19" s="142"/>
      <c r="ED19" s="143"/>
      <c r="EE19" s="70" t="s">
        <v>212</v>
      </c>
      <c r="EF19" s="120">
        <f>EF3+EF9+EF14+EF15</f>
        <v>6975</v>
      </c>
      <c r="EG19" s="120"/>
      <c r="EH19" s="120"/>
      <c r="EI19" s="121"/>
      <c r="EJ19" s="70"/>
      <c r="EK19" s="120">
        <f>EK3+EK9+EK14+EK15</f>
        <v>14000</v>
      </c>
      <c r="EL19" s="120"/>
      <c r="EM19" s="120"/>
      <c r="EN19" s="121"/>
      <c r="EO19" s="70"/>
      <c r="EP19" s="120">
        <f>EP3+EP9+EP14+EP15</f>
        <v>120</v>
      </c>
      <c r="EQ19" s="120"/>
      <c r="ER19" s="120"/>
      <c r="ES19" s="121"/>
      <c r="ET19" s="10"/>
      <c r="EU19" s="114"/>
      <c r="EV19" s="115"/>
      <c r="EW19" s="115"/>
      <c r="EX19" s="10"/>
      <c r="EY19" s="10"/>
      <c r="EZ19" s="10"/>
      <c r="FA19" s="10"/>
      <c r="FB19" s="10"/>
      <c r="FC19" s="10"/>
      <c r="FD19" s="10"/>
      <c r="FE19" s="10"/>
      <c r="FF19" s="10"/>
      <c r="FG19" s="10"/>
      <c r="FH19" s="10"/>
      <c r="FI19" s="10"/>
      <c r="FJ19" s="10"/>
      <c r="FK19" s="10"/>
      <c r="FL19" s="10"/>
      <c r="FM19" s="10"/>
      <c r="FN19" s="10"/>
      <c r="FO19" s="10"/>
      <c r="FP19" s="10"/>
      <c r="FQ19" s="10"/>
      <c r="FR19" s="10"/>
      <c r="FS19" s="10"/>
      <c r="FT19" s="10"/>
      <c r="FU19" s="10"/>
      <c r="FV19" s="10"/>
      <c r="FW19" s="10"/>
      <c r="FX19" s="10"/>
      <c r="FY19" s="10"/>
      <c r="FZ19" s="10"/>
      <c r="GA19" s="10"/>
      <c r="GB19" s="10"/>
      <c r="GC19" s="10"/>
      <c r="GD19" s="10"/>
      <c r="GE19" s="10"/>
      <c r="GF19" s="10"/>
      <c r="GG19" s="10"/>
      <c r="GH19" s="10"/>
      <c r="GI19" s="10"/>
      <c r="GJ19" s="10"/>
      <c r="GK19" s="10"/>
      <c r="GL19" s="10"/>
      <c r="GM19" s="10"/>
      <c r="GN19" s="10"/>
      <c r="GO19" s="10"/>
      <c r="GP19" s="10"/>
      <c r="GQ19" s="10"/>
      <c r="GR19" s="10"/>
      <c r="GS19" s="10"/>
      <c r="GT19" s="10"/>
      <c r="GU19" s="10"/>
      <c r="GV19" s="10"/>
    </row>
    <row r="20" spans="1:204" ht="16.350000000000001" customHeight="1">
      <c r="B20" s="25"/>
      <c r="C20" s="1" t="s">
        <v>58</v>
      </c>
      <c r="J20" s="158">
        <v>42000</v>
      </c>
      <c r="K20" s="159"/>
      <c r="L20" s="159"/>
      <c r="M20" s="1" t="s">
        <v>50</v>
      </c>
      <c r="N20" s="1" t="s">
        <v>60</v>
      </c>
      <c r="AA20" s="34"/>
      <c r="AB20" s="34"/>
      <c r="AC20" s="34"/>
      <c r="AD20" s="34"/>
      <c r="AE20" s="34"/>
      <c r="AH20" s="1" t="s">
        <v>111</v>
      </c>
      <c r="AV20" s="10"/>
      <c r="AW20" s="10"/>
      <c r="AX20" s="10"/>
      <c r="AY20" s="10"/>
      <c r="AZ20" s="10"/>
      <c r="BA20" s="10"/>
      <c r="BB20" s="10"/>
      <c r="BC20" s="10"/>
      <c r="BD20" s="10"/>
      <c r="BE20" s="10"/>
      <c r="BF20" s="10"/>
      <c r="BG20" s="10"/>
      <c r="BH20" s="10"/>
      <c r="BI20" s="10"/>
      <c r="BJ20" s="10"/>
      <c r="BK20" s="10"/>
      <c r="BL20" s="10"/>
      <c r="BM20" s="10"/>
      <c r="BN20" s="10"/>
      <c r="BO20" s="10"/>
      <c r="BP20" s="10"/>
      <c r="BQ20" s="10"/>
      <c r="BR20" s="10"/>
      <c r="BS20" s="10"/>
      <c r="BT20" s="10"/>
      <c r="BU20" s="10"/>
      <c r="BV20" s="10"/>
      <c r="BW20" s="10"/>
      <c r="BX20" s="10"/>
      <c r="BY20" s="10"/>
      <c r="BZ20" s="10"/>
      <c r="CA20" s="10"/>
      <c r="CB20" s="10"/>
      <c r="CC20" s="10"/>
      <c r="CD20" s="10"/>
      <c r="CE20" s="10"/>
      <c r="CF20" s="10"/>
      <c r="CG20" s="10"/>
      <c r="CH20" s="10"/>
      <c r="CI20" s="10"/>
      <c r="CJ20" s="10"/>
      <c r="CK20" s="10"/>
      <c r="CL20" s="10"/>
      <c r="CM20" s="10"/>
      <c r="CN20" s="10"/>
      <c r="CO20" s="10"/>
      <c r="CP20" s="61"/>
      <c r="CQ20" s="18"/>
      <c r="CR20" s="62"/>
      <c r="CS20" s="3" t="s">
        <v>86</v>
      </c>
      <c r="CT20" s="21"/>
      <c r="CU20" s="21"/>
      <c r="CV20" s="21"/>
      <c r="CW20" s="21"/>
      <c r="CX20" s="21"/>
      <c r="CY20" s="21"/>
      <c r="CZ20" s="21"/>
      <c r="DA20" s="21"/>
      <c r="DB20" s="21"/>
      <c r="DC20" s="21"/>
      <c r="DD20" s="21"/>
      <c r="DE20" s="49"/>
      <c r="DF20" s="63"/>
      <c r="DG20" s="160">
        <v>245</v>
      </c>
      <c r="DH20" s="160"/>
      <c r="DI20" s="160"/>
      <c r="DJ20" s="161"/>
      <c r="DK20" s="58"/>
      <c r="DL20" s="118">
        <v>31</v>
      </c>
      <c r="DM20" s="118"/>
      <c r="DN20" s="118"/>
      <c r="DO20" s="119"/>
      <c r="DP20" s="58"/>
      <c r="DQ20" s="118">
        <v>34</v>
      </c>
      <c r="DR20" s="118"/>
      <c r="DS20" s="118"/>
      <c r="DT20" s="119"/>
      <c r="DU20" s="58"/>
      <c r="DV20" s="118">
        <v>38</v>
      </c>
      <c r="DW20" s="118"/>
      <c r="DX20" s="118"/>
      <c r="DY20" s="119"/>
      <c r="DZ20" s="58"/>
      <c r="EA20" s="118">
        <v>34</v>
      </c>
      <c r="EB20" s="118"/>
      <c r="EC20" s="118"/>
      <c r="ED20" s="119"/>
      <c r="EE20" s="58"/>
      <c r="EF20" s="118">
        <v>36</v>
      </c>
      <c r="EG20" s="118"/>
      <c r="EH20" s="118"/>
      <c r="EI20" s="119"/>
      <c r="EJ20" s="58"/>
      <c r="EK20" s="118">
        <v>38</v>
      </c>
      <c r="EL20" s="118"/>
      <c r="EM20" s="118"/>
      <c r="EN20" s="119"/>
      <c r="EO20" s="58"/>
      <c r="EP20" s="118">
        <v>34</v>
      </c>
      <c r="EQ20" s="118"/>
      <c r="ER20" s="118"/>
      <c r="ES20" s="119"/>
      <c r="ET20" s="10"/>
      <c r="EU20" s="114"/>
      <c r="EV20" s="115"/>
      <c r="EW20" s="115"/>
      <c r="EX20" s="10"/>
      <c r="EY20" s="10"/>
      <c r="EZ20" s="10"/>
      <c r="FA20" s="10"/>
      <c r="FB20" s="10"/>
      <c r="FC20" s="10"/>
      <c r="FD20" s="10"/>
      <c r="FE20" s="10"/>
      <c r="FF20" s="10"/>
      <c r="FG20" s="10"/>
      <c r="FH20" s="10"/>
      <c r="FI20" s="10"/>
      <c r="FJ20" s="10"/>
      <c r="FK20" s="10"/>
      <c r="FL20" s="10"/>
      <c r="FM20" s="10"/>
      <c r="FN20" s="10"/>
      <c r="FO20" s="10"/>
      <c r="FP20" s="10"/>
      <c r="FQ20" s="10"/>
      <c r="FR20" s="10"/>
      <c r="FS20" s="10"/>
      <c r="FT20" s="10"/>
      <c r="FU20" s="10"/>
      <c r="FV20" s="10"/>
      <c r="FW20" s="10"/>
      <c r="FX20" s="10"/>
      <c r="FY20" s="10"/>
      <c r="FZ20" s="10"/>
      <c r="GA20" s="10"/>
      <c r="GB20" s="10"/>
      <c r="GC20" s="10"/>
      <c r="GD20" s="10"/>
      <c r="GE20" s="10"/>
      <c r="GF20" s="10"/>
      <c r="GG20" s="10"/>
      <c r="GH20" s="10"/>
      <c r="GI20" s="10"/>
      <c r="GJ20" s="10"/>
      <c r="GK20" s="10"/>
      <c r="GL20" s="10"/>
      <c r="GM20" s="10"/>
      <c r="GN20" s="10"/>
      <c r="GO20" s="10"/>
      <c r="GP20" s="10"/>
      <c r="GQ20" s="10"/>
      <c r="GR20" s="10"/>
      <c r="GS20" s="10"/>
      <c r="GT20" s="10"/>
      <c r="GU20" s="10"/>
      <c r="GV20" s="10"/>
    </row>
    <row r="21" spans="1:204" ht="16.350000000000001" customHeight="1" thickBot="1">
      <c r="B21" s="25"/>
      <c r="AA21" s="34"/>
      <c r="AB21" s="34"/>
      <c r="AC21" s="34"/>
      <c r="AD21" s="34"/>
      <c r="AE21" s="34"/>
      <c r="AH21" s="1" t="s">
        <v>112</v>
      </c>
      <c r="AV21" s="10"/>
      <c r="AW21" s="10"/>
      <c r="AX21" s="10"/>
      <c r="AY21" s="10"/>
      <c r="AZ21" s="10"/>
      <c r="BA21" s="10"/>
      <c r="BB21" s="10"/>
      <c r="BC21" s="10"/>
      <c r="BD21" s="10"/>
      <c r="BE21" s="10"/>
      <c r="BF21" s="10"/>
      <c r="BG21" s="10"/>
      <c r="BH21" s="10"/>
      <c r="BI21" s="10"/>
      <c r="BJ21" s="10"/>
      <c r="BK21" s="10"/>
      <c r="BL21" s="10"/>
      <c r="BM21" s="1" t="s">
        <v>150</v>
      </c>
      <c r="BO21" s="10"/>
      <c r="BP21" s="10"/>
      <c r="BQ21" s="10"/>
      <c r="BR21" s="10"/>
      <c r="BS21" s="10"/>
      <c r="BT21" s="10"/>
      <c r="BU21" s="10"/>
      <c r="BW21" s="3" t="s">
        <v>151</v>
      </c>
      <c r="BX21" s="151"/>
      <c r="BY21" s="151"/>
      <c r="BZ21" s="152"/>
      <c r="CA21" s="1" t="s">
        <v>55</v>
      </c>
      <c r="CE21" s="10"/>
      <c r="CF21" s="10"/>
      <c r="CG21" s="10"/>
      <c r="CH21" s="10"/>
      <c r="CI21" s="10"/>
      <c r="CJ21" s="10"/>
      <c r="CK21" s="10"/>
      <c r="CL21" s="10"/>
      <c r="CM21" s="10"/>
      <c r="CN21" s="10"/>
      <c r="CO21" s="26"/>
      <c r="CP21" s="61"/>
      <c r="CQ21" s="18"/>
      <c r="CR21" s="62"/>
      <c r="CS21" s="3" t="s">
        <v>88</v>
      </c>
      <c r="CT21" s="21"/>
      <c r="CU21" s="21"/>
      <c r="CV21" s="21"/>
      <c r="CW21" s="21"/>
      <c r="CX21" s="21"/>
      <c r="CY21" s="21"/>
      <c r="CZ21" s="21"/>
      <c r="DA21" s="21"/>
      <c r="DB21" s="21"/>
      <c r="DC21" s="21"/>
      <c r="DD21" s="21"/>
      <c r="DE21" s="49"/>
      <c r="DF21" s="64"/>
      <c r="DG21" s="146">
        <f>SUM(DL21:ES21)</f>
        <v>876</v>
      </c>
      <c r="DH21" s="146"/>
      <c r="DI21" s="146"/>
      <c r="DJ21" s="147"/>
      <c r="DK21" s="58"/>
      <c r="DL21" s="116">
        <v>0</v>
      </c>
      <c r="DM21" s="116"/>
      <c r="DN21" s="116"/>
      <c r="DO21" s="117"/>
      <c r="DP21" s="58"/>
      <c r="DQ21" s="116">
        <f>ROUND(DL46*$S$39,0)</f>
        <v>2</v>
      </c>
      <c r="DR21" s="116"/>
      <c r="DS21" s="116"/>
      <c r="DT21" s="117"/>
      <c r="DU21" s="58"/>
      <c r="DV21" s="116">
        <f>ROUND(DQ46*$S$39,0)</f>
        <v>31</v>
      </c>
      <c r="DW21" s="116"/>
      <c r="DX21" s="116"/>
      <c r="DY21" s="117"/>
      <c r="DZ21" s="58"/>
      <c r="EA21" s="118">
        <v>62</v>
      </c>
      <c r="EB21" s="118"/>
      <c r="EC21" s="118"/>
      <c r="ED21" s="119"/>
      <c r="EE21" s="58"/>
      <c r="EF21" s="116">
        <f>ROUND(EA46*$S$39,0)</f>
        <v>106</v>
      </c>
      <c r="EG21" s="116"/>
      <c r="EH21" s="116"/>
      <c r="EI21" s="117"/>
      <c r="EJ21" s="58"/>
      <c r="EK21" s="116">
        <f>ROUND(EF46*$S$39,0)</f>
        <v>222</v>
      </c>
      <c r="EL21" s="116"/>
      <c r="EM21" s="116"/>
      <c r="EN21" s="117"/>
      <c r="EO21" s="58"/>
      <c r="EP21" s="116">
        <f>ROUND(EK46*$S$39,0)</f>
        <v>453</v>
      </c>
      <c r="EQ21" s="116"/>
      <c r="ER21" s="116"/>
      <c r="ES21" s="117"/>
      <c r="ET21" s="10"/>
      <c r="EU21" s="114"/>
      <c r="EV21" s="115"/>
      <c r="EW21" s="115"/>
      <c r="EX21" s="10"/>
      <c r="EY21" s="10"/>
      <c r="EZ21" s="10"/>
      <c r="FA21" s="10"/>
      <c r="FB21" s="10"/>
      <c r="FC21" s="10"/>
      <c r="FD21" s="10"/>
      <c r="FE21" s="10"/>
      <c r="FF21" s="10"/>
      <c r="FG21" s="10"/>
      <c r="FH21" s="10"/>
      <c r="FI21" s="10"/>
      <c r="FJ21" s="10"/>
      <c r="FK21" s="10"/>
      <c r="FL21" s="10"/>
      <c r="FM21" s="10"/>
      <c r="FN21" s="10"/>
      <c r="FO21" s="10"/>
      <c r="FP21" s="10"/>
      <c r="FQ21" s="10"/>
      <c r="FR21" s="10"/>
      <c r="FS21" s="10"/>
      <c r="FT21" s="10"/>
      <c r="FU21" s="10"/>
      <c r="FV21" s="10"/>
      <c r="FW21" s="10"/>
      <c r="FX21" s="10"/>
      <c r="FY21" s="10"/>
      <c r="FZ21" s="10"/>
      <c r="GA21" s="10"/>
      <c r="GB21" s="10"/>
      <c r="GC21" s="10"/>
      <c r="GD21" s="10"/>
      <c r="GE21" s="10"/>
      <c r="GF21" s="10"/>
      <c r="GG21" s="10"/>
      <c r="GH21" s="10"/>
      <c r="GI21" s="10"/>
      <c r="GJ21" s="10"/>
      <c r="GK21" s="10"/>
      <c r="GL21" s="10"/>
      <c r="GM21" s="10"/>
      <c r="GN21" s="10"/>
      <c r="GO21" s="10"/>
      <c r="GP21" s="10"/>
      <c r="GQ21" s="10"/>
      <c r="GR21" s="10"/>
      <c r="GS21" s="10"/>
      <c r="GT21" s="10"/>
      <c r="GU21" s="10"/>
      <c r="GV21" s="10"/>
    </row>
    <row r="22" spans="1:204" ht="16.350000000000001" customHeight="1" thickBot="1">
      <c r="A22" s="29"/>
      <c r="AH22" s="1" t="s">
        <v>113</v>
      </c>
      <c r="AV22" s="10"/>
      <c r="AW22" s="10"/>
      <c r="AX22" s="10"/>
      <c r="AY22" s="10"/>
      <c r="AZ22" s="10"/>
      <c r="BA22" s="10"/>
      <c r="BB22" s="10"/>
      <c r="BC22" s="10"/>
      <c r="BD22" s="10"/>
      <c r="BE22" s="10"/>
      <c r="BF22" s="10"/>
      <c r="BG22" s="10"/>
      <c r="BH22" s="10"/>
      <c r="BI22" s="10"/>
      <c r="BJ22" s="10"/>
      <c r="BK22" s="10"/>
      <c r="BL22" s="10"/>
      <c r="BO22" s="10"/>
      <c r="BP22" s="10"/>
      <c r="BQ22" s="10"/>
      <c r="BR22" s="10"/>
      <c r="BS22" s="10"/>
      <c r="BT22" s="10"/>
      <c r="BU22" s="10"/>
      <c r="CE22" s="10"/>
      <c r="CF22" s="10"/>
      <c r="CG22" s="10"/>
      <c r="CH22" s="10"/>
      <c r="CI22" s="10"/>
      <c r="CJ22" s="10"/>
      <c r="CK22" s="10"/>
      <c r="CL22" s="10"/>
      <c r="CM22" s="10"/>
      <c r="CN22" s="10"/>
      <c r="CO22" s="26"/>
      <c r="CP22" s="61"/>
      <c r="CQ22" s="18"/>
      <c r="CR22" s="62"/>
      <c r="CS22" s="66" t="s">
        <v>170</v>
      </c>
      <c r="CT22" s="67"/>
      <c r="CU22" s="67"/>
      <c r="CV22" s="67"/>
      <c r="CW22" s="67"/>
      <c r="CX22" s="67"/>
      <c r="CY22" s="67"/>
      <c r="CZ22" s="67"/>
      <c r="DA22" s="67"/>
      <c r="DB22" s="67"/>
      <c r="DC22" s="67"/>
      <c r="DD22" s="67"/>
      <c r="DE22" s="67"/>
      <c r="DF22" s="68" t="s">
        <v>200</v>
      </c>
      <c r="DG22" s="144">
        <f>SUM(DL22:ES22)</f>
        <v>32806</v>
      </c>
      <c r="DH22" s="144"/>
      <c r="DI22" s="144"/>
      <c r="DJ22" s="145"/>
      <c r="DK22" s="69"/>
      <c r="DL22" s="120">
        <f>DL19+DL20+DL21</f>
        <v>286</v>
      </c>
      <c r="DM22" s="120"/>
      <c r="DN22" s="120"/>
      <c r="DO22" s="121"/>
      <c r="DP22" s="70"/>
      <c r="DQ22" s="120">
        <f>DQ19+DQ20+DQ21</f>
        <v>2946</v>
      </c>
      <c r="DR22" s="120"/>
      <c r="DS22" s="120"/>
      <c r="DT22" s="121"/>
      <c r="DU22" s="70"/>
      <c r="DV22" s="120">
        <f>DV19+DV20+DV21</f>
        <v>4419</v>
      </c>
      <c r="DW22" s="120"/>
      <c r="DX22" s="120"/>
      <c r="DY22" s="121"/>
      <c r="DZ22" s="70"/>
      <c r="EA22" s="120">
        <f>EA19+EA20+EA21</f>
        <v>3171</v>
      </c>
      <c r="EB22" s="120"/>
      <c r="EC22" s="120"/>
      <c r="ED22" s="121"/>
      <c r="EE22" s="70"/>
      <c r="EF22" s="120">
        <f>EF19+EF20+EF21</f>
        <v>7117</v>
      </c>
      <c r="EG22" s="120"/>
      <c r="EH22" s="120"/>
      <c r="EI22" s="121"/>
      <c r="EJ22" s="70"/>
      <c r="EK22" s="120">
        <f>EK19+EK20+EK21</f>
        <v>14260</v>
      </c>
      <c r="EL22" s="120"/>
      <c r="EM22" s="120"/>
      <c r="EN22" s="121"/>
      <c r="EO22" s="71"/>
      <c r="EP22" s="153">
        <f>EP19+EP20+EP21</f>
        <v>607</v>
      </c>
      <c r="EQ22" s="153"/>
      <c r="ER22" s="153"/>
      <c r="ES22" s="154"/>
      <c r="ET22" s="10"/>
      <c r="EU22" s="114"/>
      <c r="EV22" s="115"/>
      <c r="EW22" s="115"/>
      <c r="EX22" s="10"/>
      <c r="EY22" s="10"/>
      <c r="EZ22" s="10"/>
      <c r="FA22" s="10"/>
      <c r="FB22" s="10"/>
      <c r="FC22" s="10"/>
      <c r="FD22" s="10"/>
      <c r="FE22" s="10"/>
      <c r="FF22" s="10"/>
      <c r="FG22" s="10"/>
      <c r="FH22" s="10"/>
      <c r="FI22" s="10"/>
      <c r="FJ22" s="10"/>
      <c r="FK22" s="10"/>
      <c r="FL22" s="10"/>
      <c r="FM22" s="10"/>
      <c r="FN22" s="10"/>
      <c r="FO22" s="10"/>
      <c r="FP22" s="10"/>
      <c r="FQ22" s="10"/>
      <c r="FR22" s="10"/>
      <c r="FS22" s="10"/>
      <c r="FT22" s="10"/>
      <c r="FU22" s="10"/>
      <c r="FV22" s="10"/>
      <c r="FW22" s="10"/>
      <c r="FX22" s="10"/>
      <c r="FY22" s="10"/>
      <c r="FZ22" s="10"/>
      <c r="GA22" s="10"/>
      <c r="GB22" s="10"/>
      <c r="GC22" s="10"/>
      <c r="GD22" s="10"/>
      <c r="GE22" s="10"/>
      <c r="GF22" s="10"/>
      <c r="GG22" s="10"/>
      <c r="GH22" s="10"/>
      <c r="GI22" s="10"/>
      <c r="GJ22" s="10"/>
      <c r="GK22" s="10"/>
      <c r="GL22" s="10"/>
      <c r="GM22" s="10"/>
      <c r="GN22" s="10"/>
      <c r="GO22" s="10"/>
      <c r="GP22" s="10"/>
      <c r="GQ22" s="10"/>
      <c r="GR22" s="10"/>
      <c r="GS22" s="10"/>
      <c r="GT22" s="10"/>
      <c r="GU22" s="10"/>
      <c r="GV22" s="10"/>
    </row>
    <row r="23" spans="1:204" ht="16.350000000000001" customHeight="1" thickBot="1">
      <c r="B23" s="1" t="s">
        <v>61</v>
      </c>
      <c r="AH23" s="29"/>
      <c r="BK23" s="10"/>
      <c r="BL23" s="10"/>
      <c r="BM23" s="1" t="s">
        <v>152</v>
      </c>
      <c r="BO23" s="10"/>
      <c r="BP23" s="10"/>
      <c r="BQ23" s="10"/>
      <c r="BR23" s="10"/>
      <c r="BS23" s="10"/>
      <c r="BT23" s="10"/>
      <c r="BU23" s="10"/>
      <c r="BV23" s="3" t="s">
        <v>153</v>
      </c>
      <c r="BW23" s="151"/>
      <c r="BX23" s="151"/>
      <c r="BY23" s="152"/>
      <c r="BZ23" s="1" t="s">
        <v>50</v>
      </c>
      <c r="CE23" s="10"/>
      <c r="CF23" s="10"/>
      <c r="CG23" s="10"/>
      <c r="CH23" s="10"/>
      <c r="CI23" s="10"/>
      <c r="CJ23" s="10"/>
      <c r="CK23" s="10"/>
      <c r="CL23" s="10"/>
      <c r="CM23" s="10"/>
      <c r="CN23" s="10"/>
      <c r="CO23" s="26"/>
      <c r="CP23" s="24"/>
      <c r="CQ23" s="65"/>
      <c r="CR23" s="72"/>
      <c r="CS23" s="3" t="s">
        <v>171</v>
      </c>
      <c r="CT23" s="21"/>
      <c r="CU23" s="21"/>
      <c r="CV23" s="21"/>
      <c r="CW23" s="21"/>
      <c r="CX23" s="21"/>
      <c r="CY23" s="21"/>
      <c r="CZ23" s="21"/>
      <c r="DA23" s="21"/>
      <c r="DB23" s="21"/>
      <c r="DC23" s="21"/>
      <c r="DD23" s="21"/>
      <c r="DE23" s="49"/>
      <c r="DF23" s="63"/>
      <c r="DG23" s="140">
        <f>EP23</f>
        <v>22639</v>
      </c>
      <c r="DH23" s="140"/>
      <c r="DI23" s="140"/>
      <c r="DJ23" s="141"/>
      <c r="DK23" s="58"/>
      <c r="DL23" s="118">
        <v>0</v>
      </c>
      <c r="DM23" s="118"/>
      <c r="DN23" s="118"/>
      <c r="DO23" s="119"/>
      <c r="DP23" s="58"/>
      <c r="DQ23" s="118">
        <v>0</v>
      </c>
      <c r="DR23" s="118"/>
      <c r="DS23" s="118"/>
      <c r="DT23" s="119"/>
      <c r="DU23" s="58"/>
      <c r="DV23" s="118">
        <v>0</v>
      </c>
      <c r="DW23" s="118"/>
      <c r="DX23" s="118"/>
      <c r="DY23" s="119"/>
      <c r="DZ23" s="58"/>
      <c r="EA23" s="118">
        <v>0</v>
      </c>
      <c r="EB23" s="118"/>
      <c r="EC23" s="118"/>
      <c r="ED23" s="119"/>
      <c r="EE23" s="58"/>
      <c r="EF23" s="118">
        <v>0</v>
      </c>
      <c r="EG23" s="118"/>
      <c r="EH23" s="118"/>
      <c r="EI23" s="119"/>
      <c r="EJ23" s="58"/>
      <c r="EK23" s="118">
        <v>0</v>
      </c>
      <c r="EL23" s="118"/>
      <c r="EM23" s="118"/>
      <c r="EN23" s="118"/>
      <c r="EO23" s="59" t="s">
        <v>211</v>
      </c>
      <c r="EP23" s="132">
        <f>EK46</f>
        <v>22639</v>
      </c>
      <c r="EQ23" s="132"/>
      <c r="ER23" s="132"/>
      <c r="ES23" s="133"/>
      <c r="ET23" s="10"/>
      <c r="EU23" s="114"/>
      <c r="EV23" s="115"/>
      <c r="EW23" s="115"/>
      <c r="EX23" s="10"/>
      <c r="EY23" s="10"/>
      <c r="EZ23" s="10"/>
      <c r="FA23" s="10"/>
      <c r="FB23" s="10"/>
      <c r="FC23" s="10"/>
      <c r="FD23" s="10"/>
      <c r="FE23" s="10"/>
      <c r="FF23" s="10"/>
      <c r="FG23" s="10"/>
      <c r="FH23" s="10"/>
      <c r="FI23" s="10"/>
      <c r="FJ23" s="10"/>
      <c r="FK23" s="10"/>
      <c r="FL23" s="10"/>
      <c r="FM23" s="10"/>
      <c r="FN23" s="10"/>
      <c r="FO23" s="10"/>
      <c r="FP23" s="10"/>
      <c r="FQ23" s="10"/>
      <c r="FR23" s="10"/>
      <c r="FS23" s="10"/>
      <c r="FT23" s="10"/>
      <c r="FU23" s="10"/>
      <c r="FV23" s="10"/>
      <c r="FW23" s="10"/>
      <c r="FX23" s="10"/>
      <c r="FY23" s="10"/>
      <c r="FZ23" s="10"/>
      <c r="GA23" s="10"/>
      <c r="GB23" s="10"/>
      <c r="GC23" s="10"/>
      <c r="GD23" s="10"/>
      <c r="GE23" s="10"/>
      <c r="GF23" s="10"/>
      <c r="GG23" s="10"/>
      <c r="GH23" s="10"/>
      <c r="GI23" s="10"/>
      <c r="GJ23" s="10"/>
      <c r="GK23" s="10"/>
      <c r="GL23" s="10"/>
      <c r="GM23" s="10"/>
      <c r="GN23" s="10"/>
      <c r="GO23" s="10"/>
      <c r="GP23" s="10"/>
      <c r="GQ23" s="10"/>
      <c r="GR23" s="10"/>
      <c r="GS23" s="10"/>
      <c r="GT23" s="10"/>
      <c r="GU23" s="10"/>
      <c r="GV23" s="10"/>
    </row>
    <row r="24" spans="1:204" ht="16.350000000000001" customHeight="1" thickBot="1">
      <c r="C24" s="1" t="s">
        <v>62</v>
      </c>
      <c r="AH24" s="148" t="s">
        <v>114</v>
      </c>
      <c r="AI24" s="149"/>
      <c r="AJ24" s="149"/>
      <c r="AK24" s="150"/>
      <c r="AL24" s="148" t="s">
        <v>115</v>
      </c>
      <c r="AM24" s="149"/>
      <c r="AN24" s="149"/>
      <c r="AO24" s="150"/>
      <c r="AP24" s="148" t="s">
        <v>116</v>
      </c>
      <c r="AQ24" s="149"/>
      <c r="AR24" s="149"/>
      <c r="AS24" s="150"/>
      <c r="AT24" s="148" t="s">
        <v>117</v>
      </c>
      <c r="AU24" s="149"/>
      <c r="AV24" s="149"/>
      <c r="AW24" s="150"/>
      <c r="AX24" s="148" t="s">
        <v>118</v>
      </c>
      <c r="AY24" s="149"/>
      <c r="AZ24" s="149"/>
      <c r="BA24" s="150"/>
      <c r="BB24" s="148" t="s">
        <v>119</v>
      </c>
      <c r="BC24" s="149"/>
      <c r="BD24" s="149"/>
      <c r="BE24" s="150"/>
      <c r="BF24" s="148" t="s">
        <v>120</v>
      </c>
      <c r="BG24" s="149"/>
      <c r="BH24" s="149"/>
      <c r="BI24" s="150"/>
      <c r="BJ24" s="30"/>
      <c r="BK24" s="44"/>
      <c r="BL24" s="44"/>
      <c r="BM24" s="30"/>
      <c r="BO24" s="10"/>
      <c r="BP24" s="10"/>
      <c r="BQ24" s="10"/>
      <c r="BR24" s="10"/>
      <c r="BS24" s="10"/>
      <c r="BT24" s="10"/>
      <c r="BU24" s="10"/>
      <c r="CE24" s="10"/>
      <c r="CF24" s="10"/>
      <c r="CG24" s="10"/>
      <c r="CH24" s="10"/>
      <c r="CI24" s="10"/>
      <c r="CJ24" s="10"/>
      <c r="CK24" s="10"/>
      <c r="CL24" s="10"/>
      <c r="CM24" s="10"/>
      <c r="CN24" s="10"/>
      <c r="CO24" s="26"/>
      <c r="CP24" s="155" t="s">
        <v>190</v>
      </c>
      <c r="CQ24" s="156"/>
      <c r="CR24" s="157"/>
      <c r="CS24" s="66" t="s">
        <v>172</v>
      </c>
      <c r="CT24" s="67"/>
      <c r="CU24" s="67"/>
      <c r="CV24" s="67"/>
      <c r="CW24" s="67"/>
      <c r="CX24" s="67"/>
      <c r="CY24" s="67"/>
      <c r="CZ24" s="67"/>
      <c r="DA24" s="67"/>
      <c r="DB24" s="67"/>
      <c r="DC24" s="67"/>
      <c r="DD24" s="67"/>
      <c r="DE24" s="73"/>
      <c r="DF24" s="71"/>
      <c r="DG24" s="153"/>
      <c r="DH24" s="153"/>
      <c r="DI24" s="153"/>
      <c r="DJ24" s="154"/>
      <c r="DK24" s="70"/>
      <c r="DL24" s="120">
        <f>DL22</f>
        <v>286</v>
      </c>
      <c r="DM24" s="120"/>
      <c r="DN24" s="120"/>
      <c r="DO24" s="121"/>
      <c r="DP24" s="70"/>
      <c r="DQ24" s="120">
        <f>DQ22</f>
        <v>2946</v>
      </c>
      <c r="DR24" s="120"/>
      <c r="DS24" s="120"/>
      <c r="DT24" s="121"/>
      <c r="DU24" s="70"/>
      <c r="DV24" s="120">
        <f>DV22</f>
        <v>4419</v>
      </c>
      <c r="DW24" s="120"/>
      <c r="DX24" s="120"/>
      <c r="DY24" s="121"/>
      <c r="DZ24" s="70"/>
      <c r="EA24" s="120">
        <f>EA22</f>
        <v>3171</v>
      </c>
      <c r="EB24" s="120"/>
      <c r="EC24" s="120"/>
      <c r="ED24" s="121"/>
      <c r="EE24" s="70"/>
      <c r="EF24" s="120">
        <f>EF22</f>
        <v>7117</v>
      </c>
      <c r="EG24" s="120"/>
      <c r="EH24" s="120"/>
      <c r="EI24" s="121"/>
      <c r="EJ24" s="71"/>
      <c r="EK24" s="120">
        <f>EK22</f>
        <v>14260</v>
      </c>
      <c r="EL24" s="120"/>
      <c r="EM24" s="120"/>
      <c r="EN24" s="121"/>
      <c r="EO24" s="74"/>
      <c r="EP24" s="120">
        <f>EP22+EP23</f>
        <v>23246</v>
      </c>
      <c r="EQ24" s="120"/>
      <c r="ER24" s="120"/>
      <c r="ES24" s="121"/>
      <c r="ET24" s="10"/>
      <c r="EU24" s="10"/>
      <c r="EV24" s="10"/>
      <c r="EW24" s="10"/>
      <c r="EX24" s="10"/>
      <c r="EY24" s="10"/>
      <c r="EZ24" s="10"/>
      <c r="FA24" s="10"/>
      <c r="FB24" s="10"/>
      <c r="FC24" s="10"/>
      <c r="FD24" s="10"/>
      <c r="FE24" s="10"/>
      <c r="FF24" s="10"/>
      <c r="FG24" s="10"/>
      <c r="FH24" s="10"/>
      <c r="FI24" s="10"/>
      <c r="FJ24" s="10"/>
      <c r="FK24" s="10"/>
      <c r="FL24" s="10"/>
      <c r="FM24" s="10"/>
      <c r="FN24" s="10"/>
      <c r="FO24" s="10"/>
      <c r="FP24" s="10"/>
      <c r="FQ24" s="10"/>
      <c r="FR24" s="10"/>
      <c r="FS24" s="10"/>
      <c r="FT24" s="10"/>
      <c r="FU24" s="10"/>
      <c r="FV24" s="10"/>
      <c r="FW24" s="10"/>
      <c r="FX24" s="10"/>
      <c r="FY24" s="10"/>
      <c r="FZ24" s="10"/>
      <c r="GA24" s="10"/>
      <c r="GB24" s="10"/>
      <c r="GC24" s="10"/>
      <c r="GD24" s="10"/>
      <c r="GE24" s="10"/>
      <c r="GF24" s="10"/>
      <c r="GG24" s="10"/>
      <c r="GH24" s="10"/>
      <c r="GI24" s="10"/>
      <c r="GJ24" s="10"/>
      <c r="GK24" s="10"/>
      <c r="GL24" s="10"/>
      <c r="GM24" s="10"/>
      <c r="GN24" s="10"/>
      <c r="GO24" s="10"/>
      <c r="GP24" s="10"/>
      <c r="GQ24" s="10"/>
      <c r="GR24" s="10"/>
      <c r="GS24" s="10"/>
      <c r="GT24" s="10"/>
      <c r="GU24" s="10"/>
      <c r="GV24" s="10"/>
    </row>
    <row r="25" spans="1:204" ht="16.350000000000001" customHeight="1" thickBot="1">
      <c r="B25" s="27"/>
      <c r="D25" s="1" t="s">
        <v>63</v>
      </c>
      <c r="H25" s="33"/>
      <c r="I25" s="33"/>
      <c r="J25" s="33"/>
      <c r="K25" s="33"/>
      <c r="L25" s="110">
        <v>300</v>
      </c>
      <c r="M25" s="110"/>
      <c r="N25" s="1" t="s">
        <v>64</v>
      </c>
      <c r="AH25" s="7"/>
      <c r="AK25" s="8"/>
      <c r="AL25" s="7"/>
      <c r="AO25" s="8"/>
      <c r="AP25" s="7"/>
      <c r="AS25" s="8"/>
      <c r="AT25" s="7"/>
      <c r="AW25" s="8"/>
      <c r="AX25" s="7"/>
      <c r="BA25" s="8"/>
      <c r="BB25" s="7"/>
      <c r="BE25" s="8"/>
      <c r="BF25" s="7"/>
      <c r="BI25" s="8"/>
      <c r="BK25" s="10"/>
      <c r="BL25" s="10"/>
      <c r="BM25" s="1" t="s">
        <v>154</v>
      </c>
      <c r="BO25" s="10"/>
      <c r="BP25" s="10"/>
      <c r="BQ25" s="10"/>
      <c r="BR25" s="10"/>
      <c r="BS25" s="10"/>
      <c r="BT25" s="10"/>
      <c r="BU25" s="10"/>
      <c r="BZ25" s="3" t="s">
        <v>155</v>
      </c>
      <c r="CA25" s="151"/>
      <c r="CB25" s="151"/>
      <c r="CC25" s="152"/>
      <c r="CD25" s="1" t="s">
        <v>55</v>
      </c>
      <c r="CF25" s="10"/>
      <c r="CG25" s="10"/>
      <c r="CH25" s="10"/>
      <c r="CI25" s="10"/>
      <c r="CJ25" s="10"/>
      <c r="CK25" s="10"/>
      <c r="CL25" s="10"/>
      <c r="CM25" s="10"/>
      <c r="CN25" s="10"/>
      <c r="CO25" s="26"/>
      <c r="CP25" s="61"/>
      <c r="CQ25" s="18"/>
      <c r="CR25" s="62"/>
      <c r="CS25" s="22" t="s">
        <v>100</v>
      </c>
      <c r="CT25" s="56"/>
      <c r="CU25" s="56"/>
      <c r="CV25" s="56"/>
      <c r="CW25" s="56"/>
      <c r="CX25" s="56"/>
      <c r="CY25" s="56"/>
      <c r="CZ25" s="56"/>
      <c r="DA25" s="56"/>
      <c r="DB25" s="56"/>
      <c r="DC25" s="56"/>
      <c r="DD25" s="56"/>
      <c r="DE25" s="56"/>
      <c r="DF25" s="59" t="s">
        <v>201</v>
      </c>
      <c r="DG25" s="132">
        <f>DG26+DG32+DG33+DG36</f>
        <v>9150</v>
      </c>
      <c r="DH25" s="132"/>
      <c r="DI25" s="132"/>
      <c r="DJ25" s="133"/>
      <c r="DK25" s="54"/>
      <c r="DL25" s="116">
        <f>DL26+DL32+DL33+DL36</f>
        <v>170</v>
      </c>
      <c r="DM25" s="116"/>
      <c r="DN25" s="116"/>
      <c r="DO25" s="117"/>
      <c r="DP25" s="58"/>
      <c r="DQ25" s="116">
        <f>DQ26+DQ32+DQ33+DQ36</f>
        <v>1100</v>
      </c>
      <c r="DR25" s="116"/>
      <c r="DS25" s="116"/>
      <c r="DT25" s="117"/>
      <c r="DU25" s="58"/>
      <c r="DV25" s="118">
        <v>2900</v>
      </c>
      <c r="DW25" s="118"/>
      <c r="DX25" s="118"/>
      <c r="DY25" s="119"/>
      <c r="DZ25" s="58"/>
      <c r="EA25" s="116">
        <f>EA26+EA32+EA33+EA36</f>
        <v>944</v>
      </c>
      <c r="EB25" s="116"/>
      <c r="EC25" s="116"/>
      <c r="ED25" s="117"/>
      <c r="EE25" s="58"/>
      <c r="EF25" s="116">
        <f>EF26+EF32+EF33+EF36</f>
        <v>1332</v>
      </c>
      <c r="EG25" s="116"/>
      <c r="EH25" s="116"/>
      <c r="EI25" s="117"/>
      <c r="EJ25" s="59" t="s">
        <v>210</v>
      </c>
      <c r="EK25" s="132">
        <f>EK26+EK32+EK33+EK36</f>
        <v>2664</v>
      </c>
      <c r="EL25" s="132"/>
      <c r="EM25" s="132"/>
      <c r="EN25" s="133"/>
      <c r="EO25" s="54"/>
      <c r="EP25" s="116">
        <f>EP26+EP32+EP33+EP36</f>
        <v>40</v>
      </c>
      <c r="EQ25" s="116"/>
      <c r="ER25" s="116"/>
      <c r="ES25" s="117"/>
      <c r="ET25" s="10"/>
      <c r="EU25" s="114"/>
      <c r="EV25" s="115"/>
      <c r="EW25" s="115"/>
      <c r="EX25" s="10"/>
      <c r="EY25" s="10"/>
      <c r="EZ25" s="10"/>
      <c r="FA25" s="10"/>
      <c r="FB25" s="10"/>
      <c r="FC25" s="10"/>
      <c r="FD25" s="10"/>
      <c r="FE25" s="10"/>
      <c r="FF25" s="10"/>
      <c r="FG25" s="10"/>
      <c r="FH25" s="10"/>
      <c r="FI25" s="10"/>
      <c r="FJ25" s="10"/>
      <c r="FK25" s="10"/>
      <c r="FL25" s="10"/>
      <c r="FM25" s="10"/>
      <c r="FN25" s="10"/>
      <c r="FO25" s="10"/>
      <c r="FP25" s="10"/>
      <c r="FQ25" s="10"/>
      <c r="FR25" s="10"/>
      <c r="FS25" s="10"/>
      <c r="FT25" s="10"/>
      <c r="FU25" s="10"/>
      <c r="FV25" s="10"/>
      <c r="FW25" s="10"/>
      <c r="FX25" s="10"/>
      <c r="FY25" s="10"/>
      <c r="FZ25" s="10"/>
      <c r="GA25" s="10"/>
      <c r="GB25" s="10"/>
      <c r="GC25" s="10"/>
      <c r="GD25" s="10"/>
      <c r="GE25" s="10"/>
      <c r="GF25" s="10"/>
      <c r="GG25" s="10"/>
      <c r="GH25" s="10"/>
      <c r="GI25" s="10"/>
      <c r="GJ25" s="10"/>
      <c r="GK25" s="10"/>
      <c r="GL25" s="10"/>
      <c r="GM25" s="10"/>
      <c r="GN25" s="10"/>
      <c r="GO25" s="10"/>
      <c r="GP25" s="10"/>
      <c r="GQ25" s="10"/>
      <c r="GR25" s="10"/>
      <c r="GS25" s="10"/>
      <c r="GT25" s="10"/>
      <c r="GU25" s="10"/>
      <c r="GV25" s="10"/>
    </row>
    <row r="26" spans="1:204" ht="16.350000000000001" customHeight="1">
      <c r="B26" s="27"/>
      <c r="D26" s="1" t="s">
        <v>65</v>
      </c>
      <c r="H26" s="33"/>
      <c r="I26" s="33"/>
      <c r="J26" s="33"/>
      <c r="K26" s="33"/>
      <c r="L26" s="110">
        <v>15</v>
      </c>
      <c r="M26" s="110"/>
      <c r="N26" s="1" t="s">
        <v>64</v>
      </c>
      <c r="P26" s="33"/>
      <c r="Q26" s="33"/>
      <c r="R26" s="33"/>
      <c r="S26" s="33"/>
      <c r="T26" s="33"/>
      <c r="U26" s="33"/>
      <c r="AH26" s="7"/>
      <c r="AK26" s="8"/>
      <c r="AL26" s="7"/>
      <c r="AO26" s="8"/>
      <c r="AP26" s="7"/>
      <c r="AS26" s="8"/>
      <c r="AT26" s="7"/>
      <c r="AW26" s="8"/>
      <c r="AX26" s="7"/>
      <c r="BA26" s="8"/>
      <c r="BB26" s="7"/>
      <c r="BE26" s="8"/>
      <c r="BF26" s="7"/>
      <c r="BI26" s="8"/>
      <c r="BK26" s="10"/>
      <c r="BL26" s="10"/>
      <c r="BM26" s="10"/>
      <c r="BN26" s="10"/>
      <c r="BO26" s="10"/>
      <c r="BP26" s="10"/>
      <c r="BQ26" s="10"/>
      <c r="BR26" s="10"/>
      <c r="BS26" s="10"/>
      <c r="BT26" s="10"/>
      <c r="BU26" s="10"/>
      <c r="CE26" s="10"/>
      <c r="CF26" s="10"/>
      <c r="CG26" s="10"/>
      <c r="CH26" s="10"/>
      <c r="CI26" s="10"/>
      <c r="CJ26" s="10"/>
      <c r="CK26" s="10"/>
      <c r="CL26" s="10"/>
      <c r="CM26" s="10"/>
      <c r="CN26" s="10"/>
      <c r="CO26" s="26"/>
      <c r="CP26" s="61"/>
      <c r="CQ26" s="18"/>
      <c r="CR26" s="62"/>
      <c r="CS26" s="61"/>
      <c r="CT26" s="18"/>
      <c r="CU26" s="18"/>
      <c r="CV26" s="18"/>
      <c r="CW26" s="18"/>
      <c r="CX26" s="22" t="s">
        <v>173</v>
      </c>
      <c r="CY26" s="56"/>
      <c r="CZ26" s="56"/>
      <c r="DA26" s="56"/>
      <c r="DB26" s="56"/>
      <c r="DC26" s="56"/>
      <c r="DD26" s="56"/>
      <c r="DE26" s="57"/>
      <c r="DF26" s="63"/>
      <c r="DG26" s="140">
        <f>SUM(DG27:DJ31)</f>
        <v>1010</v>
      </c>
      <c r="DH26" s="140"/>
      <c r="DI26" s="140"/>
      <c r="DJ26" s="141"/>
      <c r="DK26" s="58"/>
      <c r="DL26" s="116">
        <f>SUM(DL27:DO31)</f>
        <v>170</v>
      </c>
      <c r="DM26" s="116"/>
      <c r="DN26" s="116"/>
      <c r="DO26" s="117"/>
      <c r="DP26" s="58"/>
      <c r="DQ26" s="116">
        <f>SUM(DQ27:DT31)</f>
        <v>700</v>
      </c>
      <c r="DR26" s="116"/>
      <c r="DS26" s="116"/>
      <c r="DT26" s="117"/>
      <c r="DU26" s="58"/>
      <c r="DV26" s="116">
        <f>SUM(DV27:DY31)</f>
        <v>0</v>
      </c>
      <c r="DW26" s="116"/>
      <c r="DX26" s="116"/>
      <c r="DY26" s="117"/>
      <c r="DZ26" s="58"/>
      <c r="EA26" s="116">
        <f>SUM(EA27:ED31)</f>
        <v>10</v>
      </c>
      <c r="EB26" s="116"/>
      <c r="EC26" s="116"/>
      <c r="ED26" s="117"/>
      <c r="EE26" s="58"/>
      <c r="EF26" s="116">
        <f>SUM(EF27:EI31)</f>
        <v>30</v>
      </c>
      <c r="EG26" s="116"/>
      <c r="EH26" s="116"/>
      <c r="EI26" s="117"/>
      <c r="EJ26" s="63"/>
      <c r="EK26" s="140">
        <f>SUM(EK27:EN31)</f>
        <v>60</v>
      </c>
      <c r="EL26" s="140"/>
      <c r="EM26" s="140"/>
      <c r="EN26" s="141"/>
      <c r="EO26" s="58"/>
      <c r="EP26" s="116">
        <f>SUM(EP27:ES31)</f>
        <v>40</v>
      </c>
      <c r="EQ26" s="116"/>
      <c r="ER26" s="116"/>
      <c r="ES26" s="117"/>
      <c r="ET26" s="10"/>
      <c r="EU26" s="114"/>
      <c r="EV26" s="115"/>
      <c r="EW26" s="115"/>
      <c r="EX26" s="10"/>
      <c r="EY26" s="10"/>
      <c r="EZ26" s="10"/>
      <c r="FA26" s="10"/>
      <c r="FB26" s="10"/>
      <c r="FC26" s="10"/>
      <c r="FD26" s="10"/>
      <c r="FE26" s="10"/>
      <c r="FF26" s="10"/>
      <c r="FG26" s="10"/>
      <c r="FH26" s="10"/>
      <c r="FI26" s="10"/>
      <c r="FJ26" s="10"/>
      <c r="FK26" s="10"/>
      <c r="FL26" s="10"/>
      <c r="FM26" s="10"/>
      <c r="FN26" s="10"/>
      <c r="FO26" s="10"/>
      <c r="FP26" s="10"/>
      <c r="FQ26" s="10"/>
      <c r="FR26" s="10"/>
      <c r="FS26" s="10"/>
      <c r="FT26" s="10"/>
      <c r="FU26" s="10"/>
      <c r="FV26" s="10"/>
      <c r="FW26" s="10"/>
      <c r="FX26" s="10"/>
      <c r="FY26" s="10"/>
      <c r="FZ26" s="10"/>
      <c r="GA26" s="10"/>
      <c r="GB26" s="10"/>
      <c r="GC26" s="10"/>
      <c r="GD26" s="10"/>
      <c r="GE26" s="10"/>
      <c r="GF26" s="10"/>
      <c r="GG26" s="10"/>
      <c r="GH26" s="10"/>
      <c r="GI26" s="10"/>
      <c r="GJ26" s="10"/>
      <c r="GK26" s="10"/>
      <c r="GL26" s="10"/>
      <c r="GM26" s="10"/>
      <c r="GN26" s="10"/>
      <c r="GO26" s="10"/>
      <c r="GP26" s="10"/>
      <c r="GQ26" s="10"/>
      <c r="GR26" s="10"/>
      <c r="GS26" s="10"/>
      <c r="GT26" s="10"/>
      <c r="GU26" s="10"/>
      <c r="GV26" s="10"/>
    </row>
    <row r="27" spans="1:204" ht="16.350000000000001" customHeight="1">
      <c r="B27" s="27"/>
      <c r="D27" s="1" t="s">
        <v>66</v>
      </c>
      <c r="H27" s="33"/>
      <c r="I27" s="33"/>
      <c r="J27" s="33"/>
      <c r="K27" s="33"/>
      <c r="L27" s="110">
        <v>600</v>
      </c>
      <c r="M27" s="110"/>
      <c r="N27" s="1" t="s">
        <v>64</v>
      </c>
      <c r="P27" s="1" t="s">
        <v>68</v>
      </c>
      <c r="Y27" s="103">
        <v>0.75</v>
      </c>
      <c r="Z27" s="103"/>
      <c r="AA27" s="1" t="s">
        <v>69</v>
      </c>
      <c r="AB27" s="103">
        <v>0.25</v>
      </c>
      <c r="AC27" s="103"/>
      <c r="AD27" s="1" t="s">
        <v>70</v>
      </c>
      <c r="AH27" s="7"/>
      <c r="AK27" s="8"/>
      <c r="AL27" s="7"/>
      <c r="AO27" s="8"/>
      <c r="AP27" s="7"/>
      <c r="AS27" s="8"/>
      <c r="AT27" s="7"/>
      <c r="AW27" s="8"/>
      <c r="AX27" s="7"/>
      <c r="BA27" s="8"/>
      <c r="BB27" s="7"/>
      <c r="BE27" s="8"/>
      <c r="BF27" s="7"/>
      <c r="BI27" s="8"/>
      <c r="BK27" s="10"/>
      <c r="BL27" s="10"/>
      <c r="BM27" s="10"/>
      <c r="BN27" s="10"/>
      <c r="BO27" s="10"/>
      <c r="BP27" s="10"/>
      <c r="BQ27" s="10"/>
      <c r="BR27" s="10"/>
      <c r="BS27" s="10"/>
      <c r="BT27" s="10"/>
      <c r="BU27" s="10"/>
      <c r="BV27" s="10"/>
      <c r="BW27" s="10"/>
      <c r="BX27" s="10"/>
      <c r="BY27" s="10"/>
      <c r="BZ27" s="10"/>
      <c r="CA27" s="10"/>
      <c r="CB27" s="10"/>
      <c r="CC27" s="10"/>
      <c r="CD27" s="10"/>
      <c r="CE27" s="10"/>
      <c r="CF27" s="10"/>
      <c r="CG27" s="10"/>
      <c r="CH27" s="10"/>
      <c r="CI27" s="10"/>
      <c r="CJ27" s="10"/>
      <c r="CK27" s="10"/>
      <c r="CL27" s="10"/>
      <c r="CM27" s="10"/>
      <c r="CN27" s="10"/>
      <c r="CO27" s="26"/>
      <c r="CP27" s="61"/>
      <c r="CQ27" s="18"/>
      <c r="CR27" s="62"/>
      <c r="CS27" s="61"/>
      <c r="CT27" s="18"/>
      <c r="CU27" s="18"/>
      <c r="CV27" s="18"/>
      <c r="CW27" s="18"/>
      <c r="CX27" s="61"/>
      <c r="CY27" s="19" t="s">
        <v>174</v>
      </c>
      <c r="CZ27" s="21"/>
      <c r="DA27" s="21"/>
      <c r="DB27" s="21"/>
      <c r="DC27" s="21"/>
      <c r="DD27" s="21"/>
      <c r="DE27" s="49"/>
      <c r="DF27" s="58"/>
      <c r="DG27" s="116">
        <f>DG4/$AY$4*$BA$4</f>
        <v>200</v>
      </c>
      <c r="DH27" s="116"/>
      <c r="DI27" s="116"/>
      <c r="DJ27" s="117"/>
      <c r="DK27" s="58"/>
      <c r="DL27" s="116">
        <f>DG27*AI33</f>
        <v>160</v>
      </c>
      <c r="DM27" s="116"/>
      <c r="DN27" s="116"/>
      <c r="DO27" s="117"/>
      <c r="DP27" s="58"/>
      <c r="DQ27" s="116">
        <f>DG27*AL33</f>
        <v>40</v>
      </c>
      <c r="DR27" s="116"/>
      <c r="DS27" s="116"/>
      <c r="DT27" s="117"/>
      <c r="DU27" s="58"/>
      <c r="DV27" s="116">
        <v>0</v>
      </c>
      <c r="DW27" s="116"/>
      <c r="DX27" s="116"/>
      <c r="DY27" s="117"/>
      <c r="DZ27" s="58"/>
      <c r="EA27" s="116">
        <v>0</v>
      </c>
      <c r="EB27" s="116"/>
      <c r="EC27" s="116"/>
      <c r="ED27" s="117"/>
      <c r="EE27" s="58"/>
      <c r="EF27" s="116">
        <v>0</v>
      </c>
      <c r="EG27" s="116"/>
      <c r="EH27" s="116"/>
      <c r="EI27" s="117"/>
      <c r="EJ27" s="58"/>
      <c r="EK27" s="116">
        <v>0</v>
      </c>
      <c r="EL27" s="116"/>
      <c r="EM27" s="116"/>
      <c r="EN27" s="117"/>
      <c r="EO27" s="58"/>
      <c r="EP27" s="116">
        <v>0</v>
      </c>
      <c r="EQ27" s="116"/>
      <c r="ER27" s="116"/>
      <c r="ES27" s="117"/>
      <c r="ET27" s="10"/>
      <c r="EU27" s="114"/>
      <c r="EV27" s="115"/>
      <c r="EW27" s="115"/>
      <c r="EX27" s="10"/>
      <c r="EY27" s="10"/>
      <c r="EZ27" s="10"/>
      <c r="FA27" s="10"/>
      <c r="FB27" s="10"/>
      <c r="FC27" s="10"/>
      <c r="FD27" s="10"/>
      <c r="FE27" s="10"/>
      <c r="FF27" s="10"/>
      <c r="FG27" s="10"/>
      <c r="FH27" s="10"/>
      <c r="FI27" s="10"/>
      <c r="FJ27" s="10"/>
      <c r="FK27" s="10"/>
      <c r="FL27" s="10"/>
      <c r="FM27" s="10"/>
      <c r="FN27" s="10"/>
      <c r="FO27" s="10"/>
      <c r="FP27" s="10"/>
      <c r="FQ27" s="10"/>
      <c r="FR27" s="10"/>
      <c r="FS27" s="10"/>
      <c r="FT27" s="10"/>
      <c r="FU27" s="10"/>
      <c r="FV27" s="10"/>
      <c r="FW27" s="10"/>
      <c r="FX27" s="10"/>
      <c r="FY27" s="10"/>
      <c r="FZ27" s="10"/>
      <c r="GA27" s="10"/>
      <c r="GB27" s="10"/>
      <c r="GC27" s="10"/>
      <c r="GD27" s="10"/>
      <c r="GE27" s="10"/>
      <c r="GF27" s="10"/>
      <c r="GG27" s="10"/>
      <c r="GH27" s="10"/>
      <c r="GI27" s="10"/>
      <c r="GJ27" s="10"/>
      <c r="GK27" s="10"/>
      <c r="GL27" s="10"/>
      <c r="GM27" s="10"/>
      <c r="GN27" s="10"/>
      <c r="GO27" s="10"/>
      <c r="GP27" s="10"/>
      <c r="GQ27" s="10"/>
      <c r="GR27" s="10"/>
      <c r="GS27" s="10"/>
      <c r="GT27" s="10"/>
      <c r="GU27" s="10"/>
      <c r="GV27" s="10"/>
    </row>
    <row r="28" spans="1:204" ht="16.350000000000001" customHeight="1">
      <c r="B28" s="27"/>
      <c r="D28" s="1" t="s">
        <v>67</v>
      </c>
      <c r="H28" s="33"/>
      <c r="I28" s="33"/>
      <c r="J28" s="33"/>
      <c r="K28" s="33"/>
      <c r="L28" s="110">
        <v>600</v>
      </c>
      <c r="M28" s="110"/>
      <c r="N28" s="1" t="s">
        <v>64</v>
      </c>
      <c r="P28" s="33"/>
      <c r="Q28" s="33"/>
      <c r="R28" s="33"/>
      <c r="S28" s="33"/>
      <c r="T28" s="33"/>
      <c r="U28" s="33"/>
      <c r="AH28" s="7"/>
      <c r="AK28" s="8"/>
      <c r="AL28" s="7"/>
      <c r="AO28" s="8"/>
      <c r="AP28" s="7"/>
      <c r="AS28" s="8"/>
      <c r="AT28" s="7"/>
      <c r="AW28" s="8"/>
      <c r="AX28" s="7"/>
      <c r="BA28" s="8"/>
      <c r="BB28" s="7"/>
      <c r="BE28" s="8"/>
      <c r="BF28" s="7"/>
      <c r="BI28" s="8"/>
      <c r="BK28" s="10"/>
      <c r="BL28" s="10"/>
      <c r="BM28" s="10"/>
      <c r="BN28" s="10"/>
      <c r="BO28" s="10"/>
      <c r="BP28" s="10"/>
      <c r="BQ28" s="10"/>
      <c r="BR28" s="10"/>
      <c r="BS28" s="10"/>
      <c r="BT28" s="10"/>
      <c r="BU28" s="10"/>
      <c r="CB28" s="10"/>
      <c r="CC28" s="10"/>
      <c r="CD28" s="10"/>
      <c r="CE28" s="10"/>
      <c r="CF28" s="10"/>
      <c r="CG28" s="10"/>
      <c r="CH28" s="10"/>
      <c r="CI28" s="10"/>
      <c r="CJ28" s="10"/>
      <c r="CK28" s="10"/>
      <c r="CL28" s="10"/>
      <c r="CM28" s="10"/>
      <c r="CN28" s="10"/>
      <c r="CO28" s="26"/>
      <c r="CP28" s="61"/>
      <c r="CQ28" s="18"/>
      <c r="CR28" s="62"/>
      <c r="CS28" s="61"/>
      <c r="CT28" s="18"/>
      <c r="CU28" s="18"/>
      <c r="CV28" s="18"/>
      <c r="CW28" s="18"/>
      <c r="CX28" s="61"/>
      <c r="CY28" s="19" t="s">
        <v>175</v>
      </c>
      <c r="CZ28" s="21"/>
      <c r="DA28" s="21"/>
      <c r="DB28" s="21"/>
      <c r="DC28" s="21"/>
      <c r="DD28" s="21"/>
      <c r="DE28" s="49"/>
      <c r="DF28" s="58"/>
      <c r="DG28" s="116">
        <f t="shared" ref="DG28" si="0">DG5/$AY$4*$BA$4</f>
        <v>10</v>
      </c>
      <c r="DH28" s="116"/>
      <c r="DI28" s="116"/>
      <c r="DJ28" s="117"/>
      <c r="DK28" s="58"/>
      <c r="DL28" s="116">
        <f>DG28</f>
        <v>10</v>
      </c>
      <c r="DM28" s="116"/>
      <c r="DN28" s="116"/>
      <c r="DO28" s="117"/>
      <c r="DP28" s="58"/>
      <c r="DQ28" s="116">
        <v>0</v>
      </c>
      <c r="DR28" s="116"/>
      <c r="DS28" s="116"/>
      <c r="DT28" s="117"/>
      <c r="DU28" s="58"/>
      <c r="DV28" s="116">
        <v>0</v>
      </c>
      <c r="DW28" s="116"/>
      <c r="DX28" s="116"/>
      <c r="DY28" s="117"/>
      <c r="DZ28" s="58"/>
      <c r="EA28" s="116">
        <v>0</v>
      </c>
      <c r="EB28" s="116"/>
      <c r="EC28" s="116"/>
      <c r="ED28" s="117"/>
      <c r="EE28" s="58"/>
      <c r="EF28" s="116">
        <v>0</v>
      </c>
      <c r="EG28" s="116"/>
      <c r="EH28" s="116"/>
      <c r="EI28" s="117"/>
      <c r="EJ28" s="58"/>
      <c r="EK28" s="116">
        <v>0</v>
      </c>
      <c r="EL28" s="116"/>
      <c r="EM28" s="116"/>
      <c r="EN28" s="117"/>
      <c r="EO28" s="58"/>
      <c r="EP28" s="116">
        <v>0</v>
      </c>
      <c r="EQ28" s="116"/>
      <c r="ER28" s="116"/>
      <c r="ES28" s="117"/>
      <c r="ET28" s="10"/>
      <c r="EU28" s="114"/>
      <c r="EV28" s="115"/>
      <c r="EW28" s="115"/>
      <c r="EX28" s="10"/>
      <c r="EY28" s="10"/>
      <c r="EZ28" s="10"/>
      <c r="FA28" s="10"/>
      <c r="FB28" s="10"/>
      <c r="FC28" s="10"/>
      <c r="FD28" s="10"/>
      <c r="FE28" s="10"/>
      <c r="FF28" s="10"/>
      <c r="FG28" s="10"/>
      <c r="FH28" s="10"/>
      <c r="FI28" s="10"/>
      <c r="FJ28" s="10"/>
      <c r="FK28" s="10"/>
      <c r="FL28" s="10"/>
      <c r="FM28" s="10"/>
      <c r="FN28" s="10"/>
      <c r="FO28" s="10"/>
      <c r="FP28" s="10"/>
      <c r="FQ28" s="10"/>
      <c r="FR28" s="10"/>
      <c r="FS28" s="10"/>
      <c r="FT28" s="10"/>
      <c r="FU28" s="10"/>
      <c r="FV28" s="10"/>
      <c r="FW28" s="10"/>
      <c r="FX28" s="10"/>
      <c r="FY28" s="10"/>
      <c r="FZ28" s="10"/>
      <c r="GA28" s="10"/>
      <c r="GB28" s="10"/>
      <c r="GC28" s="10"/>
      <c r="GD28" s="10"/>
      <c r="GE28" s="10"/>
      <c r="GF28" s="10"/>
      <c r="GG28" s="10"/>
      <c r="GH28" s="10"/>
      <c r="GI28" s="10"/>
      <c r="GJ28" s="10"/>
      <c r="GK28" s="10"/>
      <c r="GL28" s="10"/>
      <c r="GM28" s="10"/>
      <c r="GN28" s="10"/>
      <c r="GO28" s="10"/>
      <c r="GP28" s="10"/>
      <c r="GQ28" s="10"/>
      <c r="GR28" s="10"/>
      <c r="GS28" s="10"/>
      <c r="GT28" s="10"/>
      <c r="GU28" s="10"/>
      <c r="GV28" s="10"/>
    </row>
    <row r="29" spans="1:204" ht="16.350000000000001" customHeight="1" thickBot="1">
      <c r="B29" s="27"/>
      <c r="C29" s="1" t="s">
        <v>71</v>
      </c>
      <c r="H29" s="33"/>
      <c r="I29" s="33"/>
      <c r="J29" s="33"/>
      <c r="K29" s="33"/>
      <c r="L29" s="1" t="s">
        <v>72</v>
      </c>
      <c r="R29" s="110">
        <v>150</v>
      </c>
      <c r="S29" s="110"/>
      <c r="T29" s="1" t="s">
        <v>55</v>
      </c>
      <c r="AH29" s="7"/>
      <c r="AK29" s="8"/>
      <c r="AL29" s="7"/>
      <c r="AO29" s="8"/>
      <c r="AP29" s="7"/>
      <c r="AS29" s="8"/>
      <c r="AT29" s="7"/>
      <c r="AW29" s="8"/>
      <c r="AX29" s="7"/>
      <c r="BA29" s="8"/>
      <c r="BB29" s="7"/>
      <c r="BE29" s="8"/>
      <c r="BF29" s="7"/>
      <c r="BI29" s="8"/>
      <c r="BK29" s="10"/>
      <c r="BL29" s="10"/>
      <c r="BM29" s="32"/>
      <c r="BN29" s="10"/>
      <c r="BO29" s="10"/>
      <c r="BP29" s="10"/>
      <c r="BQ29" s="10"/>
      <c r="BR29" s="10"/>
      <c r="BS29" s="10"/>
      <c r="BT29" s="10"/>
      <c r="BU29" s="10"/>
      <c r="BV29" s="10"/>
      <c r="BW29" s="10"/>
      <c r="BX29" s="10"/>
      <c r="BY29" s="10"/>
      <c r="BZ29" s="10"/>
      <c r="CA29" s="10"/>
      <c r="CB29" s="10"/>
      <c r="CC29" s="10"/>
      <c r="CD29" s="10"/>
      <c r="CE29" s="10"/>
      <c r="CF29" s="10"/>
      <c r="CG29" s="10"/>
      <c r="CH29" s="10"/>
      <c r="CI29" s="10"/>
      <c r="CJ29" s="10"/>
      <c r="CK29" s="10"/>
      <c r="CL29" s="10"/>
      <c r="CM29" s="10"/>
      <c r="CN29" s="10"/>
      <c r="CO29" s="26"/>
      <c r="CP29" s="61"/>
      <c r="CQ29" s="18"/>
      <c r="CR29" s="62"/>
      <c r="CS29" s="61"/>
      <c r="CT29" s="18"/>
      <c r="CU29" s="18"/>
      <c r="CV29" s="18"/>
      <c r="CW29" s="18"/>
      <c r="CX29" s="61"/>
      <c r="CY29" s="19" t="s">
        <v>176</v>
      </c>
      <c r="CZ29" s="21"/>
      <c r="DA29" s="21"/>
      <c r="DB29" s="21"/>
      <c r="DC29" s="21"/>
      <c r="DD29" s="21"/>
      <c r="DE29" s="49"/>
      <c r="DF29" s="58"/>
      <c r="DG29" s="116">
        <f>DG7/$AY$4*$BA$4</f>
        <v>300</v>
      </c>
      <c r="DH29" s="116"/>
      <c r="DI29" s="116"/>
      <c r="DJ29" s="117"/>
      <c r="DK29" s="58"/>
      <c r="DL29" s="116">
        <v>0</v>
      </c>
      <c r="DM29" s="116"/>
      <c r="DN29" s="116"/>
      <c r="DO29" s="117"/>
      <c r="DP29" s="58"/>
      <c r="DQ29" s="116">
        <f>DG29</f>
        <v>300</v>
      </c>
      <c r="DR29" s="116"/>
      <c r="DS29" s="116"/>
      <c r="DT29" s="117"/>
      <c r="DU29" s="58"/>
      <c r="DV29" s="116">
        <v>0</v>
      </c>
      <c r="DW29" s="116"/>
      <c r="DX29" s="116"/>
      <c r="DY29" s="117"/>
      <c r="DZ29" s="58"/>
      <c r="EA29" s="116">
        <v>0</v>
      </c>
      <c r="EB29" s="116"/>
      <c r="EC29" s="116"/>
      <c r="ED29" s="117"/>
      <c r="EE29" s="64"/>
      <c r="EF29" s="146">
        <v>0</v>
      </c>
      <c r="EG29" s="146"/>
      <c r="EH29" s="146"/>
      <c r="EI29" s="147"/>
      <c r="EJ29" s="58"/>
      <c r="EK29" s="116">
        <v>0</v>
      </c>
      <c r="EL29" s="116"/>
      <c r="EM29" s="116"/>
      <c r="EN29" s="117"/>
      <c r="EO29" s="58"/>
      <c r="EP29" s="116">
        <v>0</v>
      </c>
      <c r="EQ29" s="116"/>
      <c r="ER29" s="116"/>
      <c r="ES29" s="117"/>
      <c r="ET29" s="10"/>
      <c r="EU29" s="114"/>
      <c r="EV29" s="115"/>
      <c r="EW29" s="115"/>
      <c r="EX29" s="10"/>
      <c r="EY29" s="10"/>
      <c r="EZ29" s="10"/>
      <c r="FA29" s="10"/>
      <c r="FB29" s="10"/>
      <c r="FC29" s="10"/>
      <c r="FD29" s="10"/>
      <c r="FE29" s="10"/>
      <c r="FF29" s="10"/>
      <c r="FG29" s="10"/>
      <c r="FH29" s="10"/>
      <c r="FI29" s="10"/>
      <c r="FJ29" s="10"/>
      <c r="FK29" s="10"/>
      <c r="FL29" s="10"/>
      <c r="FM29" s="10"/>
      <c r="FN29" s="10"/>
      <c r="FO29" s="10"/>
      <c r="FP29" s="10"/>
      <c r="FQ29" s="10"/>
      <c r="FR29" s="10"/>
      <c r="FS29" s="10"/>
      <c r="FT29" s="10"/>
      <c r="FU29" s="10"/>
      <c r="FV29" s="10"/>
      <c r="FW29" s="10"/>
      <c r="FX29" s="10"/>
      <c r="FY29" s="10"/>
      <c r="FZ29" s="10"/>
      <c r="GA29" s="10"/>
      <c r="GB29" s="10"/>
      <c r="GC29" s="10"/>
      <c r="GD29" s="10"/>
      <c r="GE29" s="10"/>
      <c r="GF29" s="10"/>
      <c r="GG29" s="10"/>
      <c r="GH29" s="10"/>
      <c r="GI29" s="10"/>
      <c r="GJ29" s="10"/>
      <c r="GK29" s="10"/>
      <c r="GL29" s="10"/>
      <c r="GM29" s="10"/>
      <c r="GN29" s="10"/>
      <c r="GO29" s="10"/>
      <c r="GP29" s="10"/>
      <c r="GQ29" s="10"/>
      <c r="GR29" s="10"/>
      <c r="GS29" s="10"/>
      <c r="GT29" s="10"/>
      <c r="GU29" s="10"/>
      <c r="GV29" s="10"/>
    </row>
    <row r="30" spans="1:204" ht="16.350000000000001" customHeight="1" thickBot="1">
      <c r="B30" s="27"/>
      <c r="C30" s="1" t="s">
        <v>81</v>
      </c>
      <c r="H30" s="33"/>
      <c r="I30" s="33"/>
      <c r="J30" s="33"/>
      <c r="K30" s="33"/>
      <c r="L30" s="33"/>
      <c r="M30" s="33"/>
      <c r="N30" s="33"/>
      <c r="O30" s="33"/>
      <c r="P30" s="33"/>
      <c r="Q30" s="33"/>
      <c r="R30" s="33"/>
      <c r="S30" s="33"/>
      <c r="T30" s="33"/>
      <c r="U30" s="33"/>
      <c r="V30" s="33"/>
      <c r="W30" s="33"/>
      <c r="X30" s="33"/>
      <c r="Y30" s="33"/>
      <c r="Z30" s="33"/>
      <c r="AA30" s="33"/>
      <c r="AB30" s="33"/>
      <c r="AC30" s="33"/>
      <c r="AD30" s="33"/>
      <c r="AE30" s="33"/>
      <c r="AH30" s="7"/>
      <c r="AK30" s="8"/>
      <c r="AL30" s="7"/>
      <c r="AO30" s="8"/>
      <c r="AP30" s="7"/>
      <c r="AS30" s="8"/>
      <c r="AT30" s="7"/>
      <c r="AW30" s="8"/>
      <c r="AX30" s="7"/>
      <c r="BA30" s="8"/>
      <c r="BB30" s="7"/>
      <c r="BE30" s="8"/>
      <c r="BF30" s="7"/>
      <c r="BI30" s="8"/>
      <c r="BK30" s="10"/>
      <c r="BL30" s="10"/>
      <c r="BM30" s="10"/>
      <c r="BN30" s="10"/>
      <c r="BO30" s="10"/>
      <c r="BP30" s="10"/>
      <c r="BQ30" s="10"/>
      <c r="BR30" s="10"/>
      <c r="BS30" s="10"/>
      <c r="BT30" s="10"/>
      <c r="BU30" s="10"/>
      <c r="CA30" s="10"/>
      <c r="CB30" s="10"/>
      <c r="CC30" s="10"/>
      <c r="CD30" s="10"/>
      <c r="CE30" s="10"/>
      <c r="CF30" s="10"/>
      <c r="CG30" s="10"/>
      <c r="CH30" s="10"/>
      <c r="CI30" s="10"/>
      <c r="CJ30" s="10"/>
      <c r="CK30" s="10"/>
      <c r="CL30" s="10"/>
      <c r="CM30" s="10"/>
      <c r="CN30" s="10"/>
      <c r="CO30" s="26"/>
      <c r="CP30" s="61"/>
      <c r="CQ30" s="18"/>
      <c r="CR30" s="62"/>
      <c r="CS30" s="61"/>
      <c r="CT30" s="18"/>
      <c r="CU30" s="18"/>
      <c r="CV30" s="18"/>
      <c r="CW30" s="18"/>
      <c r="CX30" s="61"/>
      <c r="CY30" s="19" t="s">
        <v>177</v>
      </c>
      <c r="CZ30" s="21"/>
      <c r="DA30" s="21"/>
      <c r="DB30" s="21"/>
      <c r="DC30" s="21"/>
      <c r="DD30" s="21"/>
      <c r="DE30" s="49"/>
      <c r="DF30" s="58"/>
      <c r="DG30" s="116">
        <f t="shared" ref="DG30:DG31" si="1">DG8/$AY$4*$BA$4</f>
        <v>100</v>
      </c>
      <c r="DH30" s="116"/>
      <c r="DI30" s="116"/>
      <c r="DJ30" s="117"/>
      <c r="DK30" s="58"/>
      <c r="DL30" s="116">
        <v>0</v>
      </c>
      <c r="DM30" s="116"/>
      <c r="DN30" s="116"/>
      <c r="DO30" s="117"/>
      <c r="DP30" s="58"/>
      <c r="DQ30" s="116">
        <v>0</v>
      </c>
      <c r="DR30" s="116"/>
      <c r="DS30" s="116"/>
      <c r="DT30" s="117"/>
      <c r="DU30" s="58"/>
      <c r="DV30" s="116">
        <v>0</v>
      </c>
      <c r="DW30" s="116"/>
      <c r="DX30" s="116"/>
      <c r="DY30" s="117"/>
      <c r="DZ30" s="58"/>
      <c r="EA30" s="116">
        <f>DG30*AV37</f>
        <v>10</v>
      </c>
      <c r="EB30" s="116"/>
      <c r="EC30" s="116"/>
      <c r="ED30" s="116"/>
      <c r="EE30" s="59" t="s">
        <v>209</v>
      </c>
      <c r="EF30" s="132">
        <f>DG30*AY37</f>
        <v>30</v>
      </c>
      <c r="EG30" s="132"/>
      <c r="EH30" s="132"/>
      <c r="EI30" s="133"/>
      <c r="EJ30" s="54"/>
      <c r="EK30" s="116">
        <f>DG30*BC37</f>
        <v>60</v>
      </c>
      <c r="EL30" s="116"/>
      <c r="EM30" s="116"/>
      <c r="EN30" s="117"/>
      <c r="EO30" s="58"/>
      <c r="EP30" s="116">
        <v>0</v>
      </c>
      <c r="EQ30" s="116"/>
      <c r="ER30" s="116"/>
      <c r="ES30" s="117"/>
      <c r="ET30" s="10"/>
      <c r="EU30" s="114"/>
      <c r="EV30" s="115"/>
      <c r="EW30" s="115"/>
      <c r="EX30" s="10"/>
      <c r="EY30" s="10"/>
      <c r="EZ30" s="10"/>
      <c r="FA30" s="10"/>
      <c r="FB30" s="10"/>
      <c r="FC30" s="10"/>
      <c r="FD30" s="10"/>
      <c r="FE30" s="10"/>
      <c r="FF30" s="10"/>
      <c r="FG30" s="10"/>
      <c r="FH30" s="10"/>
      <c r="FI30" s="10"/>
      <c r="FJ30" s="10"/>
      <c r="FK30" s="10"/>
      <c r="FL30" s="10"/>
      <c r="FM30" s="10"/>
      <c r="FN30" s="10"/>
      <c r="FO30" s="10"/>
      <c r="FP30" s="10"/>
      <c r="FQ30" s="10"/>
      <c r="FR30" s="10"/>
      <c r="FS30" s="10"/>
      <c r="FT30" s="10"/>
      <c r="FU30" s="10"/>
      <c r="FV30" s="10"/>
      <c r="FW30" s="10"/>
      <c r="FX30" s="10"/>
      <c r="FY30" s="10"/>
      <c r="FZ30" s="10"/>
      <c r="GA30" s="10"/>
      <c r="GB30" s="10"/>
      <c r="GC30" s="10"/>
      <c r="GD30" s="10"/>
      <c r="GE30" s="10"/>
      <c r="GF30" s="10"/>
      <c r="GG30" s="10"/>
      <c r="GH30" s="10"/>
      <c r="GI30" s="10"/>
      <c r="GJ30" s="10"/>
      <c r="GK30" s="10"/>
      <c r="GL30" s="10"/>
      <c r="GM30" s="10"/>
      <c r="GN30" s="10"/>
      <c r="GO30" s="10"/>
      <c r="GP30" s="10"/>
      <c r="GQ30" s="10"/>
      <c r="GR30" s="10"/>
      <c r="GS30" s="10"/>
      <c r="GT30" s="10"/>
      <c r="GU30" s="10"/>
      <c r="GV30" s="10"/>
    </row>
    <row r="31" spans="1:204" ht="16.350000000000001" customHeight="1">
      <c r="B31" s="27"/>
      <c r="D31" s="1" t="s">
        <v>73</v>
      </c>
      <c r="H31" s="33"/>
      <c r="I31" s="33"/>
      <c r="J31" s="33"/>
      <c r="K31" s="33"/>
      <c r="L31" s="1" t="s">
        <v>75</v>
      </c>
      <c r="P31" s="103">
        <v>0.2</v>
      </c>
      <c r="Q31" s="103"/>
      <c r="S31" s="1" t="s">
        <v>76</v>
      </c>
      <c r="W31" s="103">
        <v>0.4</v>
      </c>
      <c r="X31" s="103"/>
      <c r="AH31" s="7"/>
      <c r="AK31" s="8"/>
      <c r="AL31" s="7"/>
      <c r="AO31" s="8"/>
      <c r="AP31" s="7"/>
      <c r="AS31" s="8"/>
      <c r="AT31" s="7"/>
      <c r="AW31" s="8"/>
      <c r="AX31" s="7"/>
      <c r="BA31" s="8"/>
      <c r="BB31" s="7"/>
      <c r="BE31" s="8"/>
      <c r="BF31" s="7"/>
      <c r="BI31" s="8"/>
      <c r="BK31" s="10"/>
      <c r="BL31" s="32"/>
      <c r="BM31" s="10"/>
      <c r="BN31" s="10"/>
      <c r="BO31" s="10"/>
      <c r="BP31" s="10"/>
      <c r="BQ31" s="10"/>
      <c r="BR31" s="10"/>
      <c r="BS31" s="10"/>
      <c r="BT31" s="10"/>
      <c r="BU31" s="10"/>
      <c r="BV31" s="10"/>
      <c r="BW31" s="10"/>
      <c r="BX31" s="10"/>
      <c r="BY31" s="10"/>
      <c r="BZ31" s="10"/>
      <c r="CA31" s="10"/>
      <c r="CB31" s="10"/>
      <c r="CC31" s="10"/>
      <c r="CD31" s="10"/>
      <c r="CE31" s="10"/>
      <c r="CF31" s="10"/>
      <c r="CG31" s="10"/>
      <c r="CH31" s="10"/>
      <c r="CI31" s="10"/>
      <c r="CJ31" s="10"/>
      <c r="CK31" s="10"/>
      <c r="CL31" s="10"/>
      <c r="CM31" s="10"/>
      <c r="CN31" s="10"/>
      <c r="CO31" s="26"/>
      <c r="CP31" s="61"/>
      <c r="CQ31" s="18"/>
      <c r="CR31" s="62"/>
      <c r="CS31" s="61"/>
      <c r="CT31" s="18"/>
      <c r="CU31" s="18"/>
      <c r="CV31" s="18"/>
      <c r="CW31" s="18"/>
      <c r="CX31" s="24"/>
      <c r="CY31" s="19" t="s">
        <v>178</v>
      </c>
      <c r="CZ31" s="21"/>
      <c r="DA31" s="21"/>
      <c r="DB31" s="21"/>
      <c r="DC31" s="21"/>
      <c r="DD31" s="21"/>
      <c r="DE31" s="49"/>
      <c r="DF31" s="58"/>
      <c r="DG31" s="116">
        <f t="shared" si="1"/>
        <v>400</v>
      </c>
      <c r="DH31" s="116"/>
      <c r="DI31" s="116"/>
      <c r="DJ31" s="117"/>
      <c r="DK31" s="58"/>
      <c r="DL31" s="116">
        <v>0</v>
      </c>
      <c r="DM31" s="116"/>
      <c r="DN31" s="116"/>
      <c r="DO31" s="117"/>
      <c r="DP31" s="58"/>
      <c r="DQ31" s="116">
        <f>DG31*AM39</f>
        <v>360</v>
      </c>
      <c r="DR31" s="116"/>
      <c r="DS31" s="116"/>
      <c r="DT31" s="117"/>
      <c r="DU31" s="58"/>
      <c r="DV31" s="116">
        <v>0</v>
      </c>
      <c r="DW31" s="116"/>
      <c r="DX31" s="116"/>
      <c r="DY31" s="117"/>
      <c r="DZ31" s="58"/>
      <c r="EA31" s="116">
        <v>0</v>
      </c>
      <c r="EB31" s="116"/>
      <c r="EC31" s="116"/>
      <c r="ED31" s="117"/>
      <c r="EE31" s="63"/>
      <c r="EF31" s="140">
        <v>0</v>
      </c>
      <c r="EG31" s="140"/>
      <c r="EH31" s="140"/>
      <c r="EI31" s="141"/>
      <c r="EJ31" s="58"/>
      <c r="EK31" s="116">
        <v>0</v>
      </c>
      <c r="EL31" s="116"/>
      <c r="EM31" s="116"/>
      <c r="EN31" s="117"/>
      <c r="EO31" s="58"/>
      <c r="EP31" s="116">
        <f>DG31*BF39</f>
        <v>40</v>
      </c>
      <c r="EQ31" s="116"/>
      <c r="ER31" s="116"/>
      <c r="ES31" s="117"/>
      <c r="ET31" s="10"/>
      <c r="EU31" s="114"/>
      <c r="EV31" s="115"/>
      <c r="EW31" s="115"/>
      <c r="EX31" s="10"/>
      <c r="EY31" s="10"/>
      <c r="EZ31" s="10"/>
      <c r="FA31" s="10"/>
      <c r="FB31" s="10"/>
      <c r="FC31" s="10"/>
      <c r="FD31" s="10"/>
      <c r="FE31" s="10"/>
      <c r="FF31" s="10"/>
      <c r="FG31" s="10"/>
      <c r="FH31" s="10"/>
      <c r="FI31" s="10"/>
      <c r="FJ31" s="10"/>
      <c r="FK31" s="10"/>
      <c r="FL31" s="10"/>
      <c r="FM31" s="10"/>
      <c r="FN31" s="10"/>
      <c r="FO31" s="10"/>
      <c r="FP31" s="10"/>
      <c r="FQ31" s="10"/>
      <c r="FR31" s="10"/>
      <c r="FS31" s="10"/>
      <c r="FT31" s="10"/>
      <c r="FU31" s="10"/>
      <c r="FV31" s="10"/>
      <c r="FW31" s="10"/>
      <c r="FX31" s="10"/>
      <c r="FY31" s="10"/>
      <c r="FZ31" s="10"/>
      <c r="GA31" s="10"/>
      <c r="GB31" s="10"/>
      <c r="GC31" s="10"/>
      <c r="GD31" s="10"/>
      <c r="GE31" s="10"/>
      <c r="GF31" s="10"/>
      <c r="GG31" s="10"/>
      <c r="GH31" s="10"/>
      <c r="GI31" s="10"/>
      <c r="GJ31" s="10"/>
      <c r="GK31" s="10"/>
      <c r="GL31" s="10"/>
      <c r="GM31" s="10"/>
      <c r="GN31" s="10"/>
      <c r="GO31" s="10"/>
      <c r="GP31" s="10"/>
      <c r="GQ31" s="10"/>
      <c r="GR31" s="10"/>
      <c r="GS31" s="10"/>
      <c r="GT31" s="10"/>
      <c r="GU31" s="10"/>
      <c r="GV31" s="10"/>
    </row>
    <row r="32" spans="1:204" ht="16.350000000000001" customHeight="1" thickBot="1">
      <c r="B32" s="27"/>
      <c r="D32" s="1" t="s">
        <v>74</v>
      </c>
      <c r="H32" s="33"/>
      <c r="I32" s="33"/>
      <c r="J32" s="33"/>
      <c r="K32" s="33"/>
      <c r="L32" s="33" t="s">
        <v>77</v>
      </c>
      <c r="M32" s="33"/>
      <c r="N32" s="33"/>
      <c r="O32" s="33"/>
      <c r="P32" s="33"/>
      <c r="Q32" s="33"/>
      <c r="R32" s="110">
        <v>360</v>
      </c>
      <c r="S32" s="110"/>
      <c r="T32" s="1" t="s">
        <v>55</v>
      </c>
      <c r="V32" s="33"/>
      <c r="W32" s="33"/>
      <c r="X32" s="33"/>
      <c r="Y32" s="33"/>
      <c r="Z32" s="33"/>
      <c r="AA32" s="33"/>
      <c r="AB32" s="33"/>
      <c r="AC32" s="33"/>
      <c r="AD32" s="33"/>
      <c r="AE32" s="33"/>
      <c r="AH32" s="7"/>
      <c r="AJ32" s="1" t="s">
        <v>121</v>
      </c>
      <c r="AK32" s="8"/>
      <c r="AL32" s="7"/>
      <c r="AO32" s="8"/>
      <c r="AP32" s="7"/>
      <c r="AS32" s="8"/>
      <c r="AT32" s="7"/>
      <c r="AW32" s="8"/>
      <c r="AX32" s="7"/>
      <c r="BA32" s="8"/>
      <c r="BB32" s="7"/>
      <c r="BE32" s="8"/>
      <c r="BF32" s="7"/>
      <c r="BI32" s="8"/>
      <c r="BK32" s="10"/>
      <c r="BL32" s="10"/>
      <c r="BM32" s="10"/>
      <c r="BN32" s="10"/>
      <c r="BO32" s="10"/>
      <c r="BP32" s="10"/>
      <c r="BQ32" s="10"/>
      <c r="BR32" s="10"/>
      <c r="BS32" s="10"/>
      <c r="BT32" s="10"/>
      <c r="BU32" s="10"/>
      <c r="BV32" s="10"/>
      <c r="BW32" s="10"/>
      <c r="BX32" s="10"/>
      <c r="CE32" s="10"/>
      <c r="CF32" s="10"/>
      <c r="CG32" s="10"/>
      <c r="CH32" s="10"/>
      <c r="CI32" s="10"/>
      <c r="CJ32" s="10"/>
      <c r="CK32" s="10"/>
      <c r="CL32" s="10"/>
      <c r="CM32" s="10"/>
      <c r="CN32" s="10"/>
      <c r="CO32" s="26"/>
      <c r="CP32" s="61"/>
      <c r="CQ32" s="18"/>
      <c r="CR32" s="62"/>
      <c r="CS32" s="61"/>
      <c r="CT32" s="18"/>
      <c r="CU32" s="18"/>
      <c r="CV32" s="18"/>
      <c r="CW32" s="18"/>
      <c r="CX32" s="19" t="s">
        <v>102</v>
      </c>
      <c r="CY32" s="21"/>
      <c r="CZ32" s="21"/>
      <c r="DA32" s="21"/>
      <c r="DB32" s="21"/>
      <c r="DC32" s="21"/>
      <c r="DD32" s="21"/>
      <c r="DE32" s="49"/>
      <c r="DF32" s="58"/>
      <c r="DG32" s="116">
        <f>DG10/AY5*BA5</f>
        <v>1000</v>
      </c>
      <c r="DH32" s="116"/>
      <c r="DI32" s="116"/>
      <c r="DJ32" s="117"/>
      <c r="DK32" s="58"/>
      <c r="DL32" s="116">
        <v>0</v>
      </c>
      <c r="DM32" s="116"/>
      <c r="DN32" s="116"/>
      <c r="DO32" s="117"/>
      <c r="DP32" s="64"/>
      <c r="DQ32" s="146">
        <v>0</v>
      </c>
      <c r="DR32" s="146"/>
      <c r="DS32" s="146"/>
      <c r="DT32" s="147"/>
      <c r="DU32" s="64"/>
      <c r="DV32" s="146">
        <f>DG32*AR41</f>
        <v>500</v>
      </c>
      <c r="DW32" s="146"/>
      <c r="DX32" s="146"/>
      <c r="DY32" s="147"/>
      <c r="DZ32" s="58"/>
      <c r="EA32" s="116">
        <f>DG32*AT41</f>
        <v>500</v>
      </c>
      <c r="EB32" s="116"/>
      <c r="EC32" s="116"/>
      <c r="ED32" s="117"/>
      <c r="EE32" s="58"/>
      <c r="EF32" s="116">
        <v>0</v>
      </c>
      <c r="EG32" s="116"/>
      <c r="EH32" s="116"/>
      <c r="EI32" s="117"/>
      <c r="EJ32" s="58"/>
      <c r="EK32" s="116">
        <v>0</v>
      </c>
      <c r="EL32" s="116"/>
      <c r="EM32" s="116"/>
      <c r="EN32" s="117"/>
      <c r="EO32" s="58"/>
      <c r="EP32" s="116">
        <v>0</v>
      </c>
      <c r="EQ32" s="116"/>
      <c r="ER32" s="116"/>
      <c r="ES32" s="117"/>
      <c r="ET32" s="10"/>
      <c r="EU32" s="114"/>
      <c r="EV32" s="115"/>
      <c r="EW32" s="115"/>
      <c r="EX32" s="10"/>
      <c r="EY32" s="10"/>
      <c r="EZ32" s="10"/>
      <c r="FA32" s="10"/>
      <c r="FB32" s="10"/>
      <c r="FC32" s="10"/>
      <c r="FD32" s="10"/>
      <c r="FE32" s="10"/>
      <c r="FF32" s="10"/>
      <c r="FG32" s="10"/>
      <c r="FH32" s="10"/>
      <c r="FI32" s="10"/>
      <c r="FJ32" s="10"/>
      <c r="FK32" s="10"/>
      <c r="FL32" s="10"/>
      <c r="FM32" s="10"/>
      <c r="FN32" s="10"/>
      <c r="FO32" s="10"/>
      <c r="FP32" s="10"/>
      <c r="FQ32" s="10"/>
      <c r="FR32" s="10"/>
      <c r="FS32" s="10"/>
      <c r="FT32" s="10"/>
      <c r="FU32" s="10"/>
      <c r="FV32" s="10"/>
      <c r="FW32" s="10"/>
      <c r="FX32" s="10"/>
      <c r="FY32" s="10"/>
      <c r="FZ32" s="10"/>
      <c r="GA32" s="10"/>
      <c r="GB32" s="10"/>
      <c r="GC32" s="10"/>
      <c r="GD32" s="10"/>
      <c r="GE32" s="10"/>
      <c r="GF32" s="10"/>
      <c r="GG32" s="10"/>
      <c r="GH32" s="10"/>
      <c r="GI32" s="10"/>
      <c r="GJ32" s="10"/>
      <c r="GK32" s="10"/>
      <c r="GL32" s="10"/>
      <c r="GM32" s="10"/>
      <c r="GN32" s="10"/>
      <c r="GO32" s="10"/>
      <c r="GP32" s="10"/>
      <c r="GQ32" s="10"/>
      <c r="GR32" s="10"/>
      <c r="GS32" s="10"/>
      <c r="GT32" s="10"/>
      <c r="GU32" s="10"/>
      <c r="GV32" s="10"/>
    </row>
    <row r="33" spans="1:204" ht="16.350000000000001" customHeight="1" thickBot="1">
      <c r="B33" s="27"/>
      <c r="C33" s="1" t="s">
        <v>80</v>
      </c>
      <c r="H33" s="33"/>
      <c r="I33" s="33"/>
      <c r="J33" s="33"/>
      <c r="K33" s="33"/>
      <c r="L33" s="1" t="s">
        <v>78</v>
      </c>
      <c r="Q33" s="33"/>
      <c r="R33" s="110">
        <v>300</v>
      </c>
      <c r="S33" s="110"/>
      <c r="T33" s="1" t="s">
        <v>64</v>
      </c>
      <c r="V33" s="33"/>
      <c r="W33" s="33"/>
      <c r="X33" s="33"/>
      <c r="Y33" s="33"/>
      <c r="Z33" s="33"/>
      <c r="AA33" s="33"/>
      <c r="AB33" s="33"/>
      <c r="AC33" s="33"/>
      <c r="AD33" s="33"/>
      <c r="AE33" s="33"/>
      <c r="AH33" s="7"/>
      <c r="AI33" s="138">
        <v>0.8</v>
      </c>
      <c r="AJ33" s="138"/>
      <c r="AK33" s="8"/>
      <c r="AL33" s="138">
        <v>0.2</v>
      </c>
      <c r="AM33" s="138"/>
      <c r="AO33" s="8"/>
      <c r="AP33" s="7"/>
      <c r="AS33" s="8"/>
      <c r="AT33" s="7"/>
      <c r="AW33" s="8"/>
      <c r="AX33" s="7"/>
      <c r="BA33" s="8"/>
      <c r="BB33" s="7"/>
      <c r="BE33" s="8"/>
      <c r="BF33" s="7"/>
      <c r="BI33" s="8"/>
      <c r="BJ33" s="30"/>
      <c r="BK33" s="44"/>
      <c r="BL33" s="44"/>
      <c r="BM33" s="44"/>
      <c r="BN33" s="10"/>
      <c r="BO33" s="10"/>
      <c r="BP33" s="10"/>
      <c r="BQ33" s="10"/>
      <c r="BR33" s="10"/>
      <c r="BS33" s="10"/>
      <c r="BT33" s="10"/>
      <c r="BU33" s="10"/>
      <c r="BV33" s="10"/>
      <c r="BW33" s="10"/>
      <c r="BX33" s="10"/>
      <c r="BY33" s="10"/>
      <c r="BZ33" s="10"/>
      <c r="CA33" s="10"/>
      <c r="CB33" s="10"/>
      <c r="CC33" s="10"/>
      <c r="CD33" s="10"/>
      <c r="CE33" s="10"/>
      <c r="CF33" s="10"/>
      <c r="CG33" s="10"/>
      <c r="CH33" s="10"/>
      <c r="CI33" s="10"/>
      <c r="CJ33" s="10"/>
      <c r="CK33" s="10"/>
      <c r="CL33" s="10"/>
      <c r="CM33" s="10"/>
      <c r="CN33" s="10"/>
      <c r="CO33" s="26"/>
      <c r="CP33" s="61"/>
      <c r="CQ33" s="18"/>
      <c r="CR33" s="62"/>
      <c r="CS33" s="61"/>
      <c r="CT33" s="18"/>
      <c r="CU33" s="18"/>
      <c r="CV33" s="18"/>
      <c r="CW33" s="18"/>
      <c r="CX33" s="22" t="s">
        <v>179</v>
      </c>
      <c r="CY33" s="56"/>
      <c r="CZ33" s="56"/>
      <c r="DA33" s="56"/>
      <c r="DB33" s="56"/>
      <c r="DC33" s="56"/>
      <c r="DD33" s="56"/>
      <c r="DE33" s="57"/>
      <c r="DF33" s="58"/>
      <c r="DG33" s="116">
        <f>DG34+DG35</f>
        <v>2800</v>
      </c>
      <c r="DH33" s="116"/>
      <c r="DI33" s="116"/>
      <c r="DJ33" s="117"/>
      <c r="DK33" s="58"/>
      <c r="DL33" s="116">
        <v>0</v>
      </c>
      <c r="DM33" s="116"/>
      <c r="DN33" s="116"/>
      <c r="DO33" s="116"/>
      <c r="DP33" s="59" t="s">
        <v>203</v>
      </c>
      <c r="DQ33" s="132">
        <f>DQ34</f>
        <v>400</v>
      </c>
      <c r="DR33" s="132"/>
      <c r="DS33" s="132"/>
      <c r="DT33" s="133"/>
      <c r="DU33" s="59" t="s">
        <v>204</v>
      </c>
      <c r="DV33" s="132">
        <f>DV35</f>
        <v>2400</v>
      </c>
      <c r="DW33" s="132"/>
      <c r="DX33" s="132"/>
      <c r="DY33" s="133"/>
      <c r="DZ33" s="54"/>
      <c r="EA33" s="116">
        <v>0</v>
      </c>
      <c r="EB33" s="116"/>
      <c r="EC33" s="116"/>
      <c r="ED33" s="117"/>
      <c r="EE33" s="58"/>
      <c r="EF33" s="116">
        <v>0</v>
      </c>
      <c r="EG33" s="116"/>
      <c r="EH33" s="116"/>
      <c r="EI33" s="117"/>
      <c r="EJ33" s="58"/>
      <c r="EK33" s="116">
        <v>0</v>
      </c>
      <c r="EL33" s="116"/>
      <c r="EM33" s="116"/>
      <c r="EN33" s="117"/>
      <c r="EO33" s="58"/>
      <c r="EP33" s="116">
        <v>0</v>
      </c>
      <c r="EQ33" s="116"/>
      <c r="ER33" s="116"/>
      <c r="ES33" s="117"/>
      <c r="ET33" s="10"/>
      <c r="EU33" s="114"/>
      <c r="EV33" s="115"/>
      <c r="EW33" s="115"/>
      <c r="EX33" s="10"/>
      <c r="EY33" s="10"/>
      <c r="EZ33" s="10"/>
      <c r="FA33" s="10"/>
      <c r="FB33" s="10"/>
      <c r="FC33" s="10"/>
      <c r="FD33" s="10"/>
      <c r="FE33" s="10"/>
      <c r="FF33" s="10"/>
      <c r="FG33" s="10"/>
      <c r="FH33" s="10"/>
      <c r="FI33" s="10"/>
      <c r="FJ33" s="10"/>
      <c r="FK33" s="10"/>
      <c r="FL33" s="10"/>
      <c r="FM33" s="10"/>
      <c r="FN33" s="10"/>
      <c r="FO33" s="10"/>
      <c r="FP33" s="10"/>
      <c r="FQ33" s="10"/>
      <c r="FR33" s="10"/>
      <c r="FS33" s="10"/>
      <c r="FT33" s="10"/>
      <c r="FU33" s="10"/>
      <c r="FV33" s="10"/>
      <c r="FW33" s="10"/>
      <c r="FX33" s="10"/>
      <c r="FY33" s="10"/>
      <c r="FZ33" s="10"/>
      <c r="GA33" s="10"/>
      <c r="GB33" s="10"/>
      <c r="GC33" s="10"/>
      <c r="GD33" s="10"/>
      <c r="GE33" s="10"/>
      <c r="GF33" s="10"/>
      <c r="GG33" s="10"/>
      <c r="GH33" s="10"/>
      <c r="GI33" s="10"/>
      <c r="GJ33" s="10"/>
      <c r="GK33" s="10"/>
      <c r="GL33" s="10"/>
      <c r="GM33" s="10"/>
      <c r="GN33" s="10"/>
      <c r="GO33" s="10"/>
      <c r="GP33" s="10"/>
      <c r="GQ33" s="10"/>
      <c r="GR33" s="10"/>
      <c r="GS33" s="10"/>
      <c r="GT33" s="10"/>
      <c r="GU33" s="10"/>
      <c r="GV33" s="10"/>
    </row>
    <row r="34" spans="1:204" ht="16.350000000000001" customHeight="1">
      <c r="B34" s="27"/>
      <c r="C34" s="1" t="s">
        <v>79</v>
      </c>
      <c r="H34" s="33"/>
      <c r="I34" s="33"/>
      <c r="J34" s="33"/>
      <c r="K34" s="33"/>
      <c r="Q34" s="33"/>
      <c r="R34" s="33"/>
      <c r="S34" s="33"/>
      <c r="T34" s="33"/>
      <c r="U34" s="33"/>
      <c r="V34" s="33"/>
      <c r="W34" s="33"/>
      <c r="X34" s="33"/>
      <c r="Y34" s="33"/>
      <c r="Z34" s="33"/>
      <c r="AA34" s="33"/>
      <c r="AB34" s="33"/>
      <c r="AC34" s="33"/>
      <c r="AD34" s="33"/>
      <c r="AE34" s="33"/>
      <c r="AH34" s="9"/>
      <c r="AI34" s="1" t="s">
        <v>122</v>
      </c>
      <c r="AJ34" s="10"/>
      <c r="AK34" s="40"/>
      <c r="AL34" s="9"/>
      <c r="AM34" s="10"/>
      <c r="AN34" s="10"/>
      <c r="AO34" s="40"/>
      <c r="AP34" s="7" t="s">
        <v>123</v>
      </c>
      <c r="AQ34" s="10"/>
      <c r="AR34" s="10"/>
      <c r="AS34" s="40"/>
      <c r="AT34" s="9"/>
      <c r="AU34" s="10"/>
      <c r="AV34" s="10"/>
      <c r="AW34" s="40"/>
      <c r="AX34" s="9"/>
      <c r="AY34" s="10"/>
      <c r="AZ34" s="10"/>
      <c r="BA34" s="40"/>
      <c r="BB34" s="9"/>
      <c r="BC34" s="10"/>
      <c r="BD34" s="10"/>
      <c r="BE34" s="40"/>
      <c r="BF34" s="9"/>
      <c r="BG34" s="10"/>
      <c r="BH34" s="10"/>
      <c r="BI34" s="40"/>
      <c r="BK34" s="10"/>
      <c r="BL34" s="10"/>
      <c r="BM34" s="10"/>
      <c r="BN34" s="10"/>
      <c r="BO34" s="10"/>
      <c r="BP34" s="10"/>
      <c r="BQ34" s="10"/>
      <c r="BR34" s="10"/>
      <c r="BS34" s="10"/>
      <c r="BT34" s="10"/>
      <c r="BU34" s="10"/>
      <c r="BV34" s="10"/>
      <c r="BW34" s="10"/>
      <c r="BX34" s="10"/>
      <c r="BY34" s="10"/>
      <c r="BZ34" s="10"/>
      <c r="CA34" s="10"/>
      <c r="CB34" s="10"/>
      <c r="CC34" s="10"/>
      <c r="CD34" s="10"/>
      <c r="CE34" s="10"/>
      <c r="CF34" s="10"/>
      <c r="CG34" s="10"/>
      <c r="CH34" s="10"/>
      <c r="CI34" s="10"/>
      <c r="CJ34" s="10"/>
      <c r="CK34" s="10"/>
      <c r="CL34" s="10"/>
      <c r="CM34" s="10"/>
      <c r="CN34" s="10"/>
      <c r="CO34" s="26"/>
      <c r="CP34" s="61"/>
      <c r="CQ34" s="18"/>
      <c r="CR34" s="62"/>
      <c r="CS34" s="61"/>
      <c r="CT34" s="18"/>
      <c r="CU34" s="18"/>
      <c r="CV34" s="18"/>
      <c r="CW34" s="18"/>
      <c r="CX34" s="61"/>
      <c r="CY34" s="19" t="s">
        <v>104</v>
      </c>
      <c r="CZ34" s="21"/>
      <c r="DA34" s="21"/>
      <c r="DB34" s="21"/>
      <c r="DC34" s="21"/>
      <c r="DD34" s="21"/>
      <c r="DE34" s="49"/>
      <c r="DF34" s="58"/>
      <c r="DG34" s="116">
        <f>J13*J16*W31/1000/AZ7*BB7</f>
        <v>400</v>
      </c>
      <c r="DH34" s="116"/>
      <c r="DI34" s="116"/>
      <c r="DJ34" s="117"/>
      <c r="DK34" s="58"/>
      <c r="DL34" s="116">
        <v>0</v>
      </c>
      <c r="DM34" s="116"/>
      <c r="DN34" s="116"/>
      <c r="DO34" s="117"/>
      <c r="DP34" s="63"/>
      <c r="DQ34" s="140">
        <f>DG34</f>
        <v>400</v>
      </c>
      <c r="DR34" s="140"/>
      <c r="DS34" s="140"/>
      <c r="DT34" s="141"/>
      <c r="DU34" s="63"/>
      <c r="DV34" s="140">
        <v>0</v>
      </c>
      <c r="DW34" s="140"/>
      <c r="DX34" s="140"/>
      <c r="DY34" s="141"/>
      <c r="DZ34" s="58"/>
      <c r="EA34" s="116">
        <v>0</v>
      </c>
      <c r="EB34" s="116"/>
      <c r="EC34" s="116"/>
      <c r="ED34" s="117"/>
      <c r="EE34" s="58"/>
      <c r="EF34" s="116">
        <v>0</v>
      </c>
      <c r="EG34" s="116"/>
      <c r="EH34" s="116"/>
      <c r="EI34" s="117"/>
      <c r="EJ34" s="58"/>
      <c r="EK34" s="116">
        <v>0</v>
      </c>
      <c r="EL34" s="116"/>
      <c r="EM34" s="116"/>
      <c r="EN34" s="117"/>
      <c r="EO34" s="58"/>
      <c r="EP34" s="116">
        <v>0</v>
      </c>
      <c r="EQ34" s="116"/>
      <c r="ER34" s="116"/>
      <c r="ES34" s="117"/>
      <c r="ET34" s="10"/>
      <c r="EU34" s="114"/>
      <c r="EV34" s="115"/>
      <c r="EW34" s="115"/>
      <c r="EX34" s="10"/>
      <c r="EY34" s="10"/>
      <c r="EZ34" s="10"/>
      <c r="FA34" s="10"/>
      <c r="FB34" s="10"/>
      <c r="FC34" s="10"/>
      <c r="FD34" s="10"/>
      <c r="FE34" s="10"/>
      <c r="FF34" s="10"/>
      <c r="FG34" s="10"/>
      <c r="FH34" s="10"/>
      <c r="FI34" s="10"/>
      <c r="FJ34" s="10"/>
      <c r="FK34" s="10"/>
      <c r="FL34" s="10"/>
      <c r="FM34" s="10"/>
      <c r="FN34" s="10"/>
      <c r="FO34" s="10"/>
      <c r="FP34" s="10"/>
      <c r="FQ34" s="10"/>
      <c r="FR34" s="10"/>
      <c r="FS34" s="10"/>
      <c r="FT34" s="10"/>
      <c r="FU34" s="10"/>
      <c r="FV34" s="10"/>
      <c r="FW34" s="10"/>
      <c r="FX34" s="10"/>
      <c r="FY34" s="10"/>
      <c r="FZ34" s="10"/>
      <c r="GA34" s="10"/>
      <c r="GB34" s="10"/>
      <c r="GC34" s="10"/>
      <c r="GD34" s="10"/>
      <c r="GE34" s="10"/>
      <c r="GF34" s="10"/>
      <c r="GG34" s="10"/>
      <c r="GH34" s="10"/>
      <c r="GI34" s="10"/>
      <c r="GJ34" s="10"/>
      <c r="GK34" s="10"/>
      <c r="GL34" s="10"/>
      <c r="GM34" s="10"/>
      <c r="GN34" s="10"/>
      <c r="GO34" s="10"/>
      <c r="GP34" s="10"/>
      <c r="GQ34" s="10"/>
      <c r="GR34" s="10"/>
      <c r="GS34" s="10"/>
      <c r="GT34" s="10"/>
      <c r="GU34" s="10"/>
      <c r="GV34" s="10"/>
    </row>
    <row r="35" spans="1:204" ht="16.350000000000001" customHeight="1" thickBot="1">
      <c r="D35" s="1" t="s">
        <v>82</v>
      </c>
      <c r="L35" s="110">
        <v>100</v>
      </c>
      <c r="M35" s="110"/>
      <c r="N35" s="1" t="s">
        <v>55</v>
      </c>
      <c r="AH35" s="41"/>
      <c r="AI35" s="10"/>
      <c r="AJ35" s="10"/>
      <c r="AK35" s="40"/>
      <c r="AL35" s="41"/>
      <c r="AM35" s="10"/>
      <c r="AN35" s="10"/>
      <c r="AO35" s="40"/>
      <c r="AP35" s="41"/>
      <c r="AQ35" s="10"/>
      <c r="AR35" s="10"/>
      <c r="AS35" s="40"/>
      <c r="AT35" s="41"/>
      <c r="AU35" s="10"/>
      <c r="AV35" s="10"/>
      <c r="AW35" s="40"/>
      <c r="AX35" s="41"/>
      <c r="AY35" s="10"/>
      <c r="AZ35" s="10"/>
      <c r="BA35" s="40"/>
      <c r="BB35" s="41"/>
      <c r="BC35" s="10"/>
      <c r="BD35" s="10"/>
      <c r="BE35" s="40"/>
      <c r="BF35" s="41"/>
      <c r="BG35" s="10"/>
      <c r="BH35" s="10"/>
      <c r="BI35" s="40"/>
      <c r="BK35" s="10"/>
      <c r="BL35" s="10"/>
      <c r="BM35" s="10"/>
      <c r="BN35" s="10"/>
      <c r="BO35" s="10"/>
      <c r="BP35" s="10"/>
      <c r="BQ35" s="10"/>
      <c r="BR35" s="10"/>
      <c r="BS35" s="10"/>
      <c r="BT35" s="10"/>
      <c r="BU35" s="10"/>
      <c r="BV35" s="10"/>
      <c r="BW35" s="10"/>
      <c r="BX35" s="10"/>
      <c r="BY35" s="10"/>
      <c r="BZ35" s="10"/>
      <c r="CA35" s="10"/>
      <c r="CB35" s="10"/>
      <c r="CC35" s="10"/>
      <c r="CD35" s="10"/>
      <c r="CE35" s="10"/>
      <c r="CF35" s="10"/>
      <c r="CG35" s="10"/>
      <c r="CH35" s="10"/>
      <c r="CI35" s="10"/>
      <c r="CJ35" s="10"/>
      <c r="CK35" s="10"/>
      <c r="CL35" s="10"/>
      <c r="CM35" s="10"/>
      <c r="CN35" s="10"/>
      <c r="CO35" s="26"/>
      <c r="CP35" s="61"/>
      <c r="CQ35" s="18"/>
      <c r="CR35" s="62"/>
      <c r="CS35" s="61"/>
      <c r="CT35" s="18"/>
      <c r="CU35" s="18"/>
      <c r="CV35" s="18"/>
      <c r="CW35" s="18"/>
      <c r="CX35" s="24"/>
      <c r="CY35" s="19" t="s">
        <v>105</v>
      </c>
      <c r="CZ35" s="21"/>
      <c r="DA35" s="21"/>
      <c r="DB35" s="21"/>
      <c r="DC35" s="21"/>
      <c r="DD35" s="21"/>
      <c r="DE35" s="49"/>
      <c r="DF35" s="64"/>
      <c r="DG35" s="146">
        <f>DG13/AY8*BA8</f>
        <v>2400</v>
      </c>
      <c r="DH35" s="146"/>
      <c r="DI35" s="146"/>
      <c r="DJ35" s="147"/>
      <c r="DK35" s="58"/>
      <c r="DL35" s="116">
        <v>0</v>
      </c>
      <c r="DM35" s="116"/>
      <c r="DN35" s="116"/>
      <c r="DO35" s="117"/>
      <c r="DP35" s="58"/>
      <c r="DQ35" s="116">
        <v>0</v>
      </c>
      <c r="DR35" s="116"/>
      <c r="DS35" s="116"/>
      <c r="DT35" s="117"/>
      <c r="DU35" s="58"/>
      <c r="DV35" s="116">
        <f>DG35</f>
        <v>2400</v>
      </c>
      <c r="DW35" s="116"/>
      <c r="DX35" s="116"/>
      <c r="DY35" s="117"/>
      <c r="DZ35" s="64"/>
      <c r="EA35" s="146">
        <v>0</v>
      </c>
      <c r="EB35" s="146"/>
      <c r="EC35" s="146"/>
      <c r="ED35" s="147"/>
      <c r="EE35" s="58"/>
      <c r="EF35" s="116">
        <v>0</v>
      </c>
      <c r="EG35" s="116"/>
      <c r="EH35" s="116"/>
      <c r="EI35" s="117"/>
      <c r="EJ35" s="58"/>
      <c r="EK35" s="116">
        <v>0</v>
      </c>
      <c r="EL35" s="116"/>
      <c r="EM35" s="116"/>
      <c r="EN35" s="117"/>
      <c r="EO35" s="58"/>
      <c r="EP35" s="116">
        <v>0</v>
      </c>
      <c r="EQ35" s="116"/>
      <c r="ER35" s="116"/>
      <c r="ES35" s="117"/>
      <c r="ET35" s="10"/>
      <c r="EU35" s="114"/>
      <c r="EV35" s="115"/>
      <c r="EW35" s="115"/>
      <c r="EX35" s="10"/>
      <c r="EY35" s="10"/>
      <c r="EZ35" s="10"/>
      <c r="FA35" s="10"/>
      <c r="FB35" s="10"/>
      <c r="FC35" s="10"/>
      <c r="FD35" s="10"/>
      <c r="FE35" s="10"/>
      <c r="FF35" s="10"/>
      <c r="FG35" s="10"/>
      <c r="FH35" s="10"/>
      <c r="FI35" s="10"/>
      <c r="FJ35" s="10"/>
      <c r="FK35" s="10"/>
      <c r="FL35" s="10"/>
      <c r="FM35" s="10"/>
      <c r="FN35" s="10"/>
      <c r="FO35" s="10"/>
      <c r="FP35" s="10"/>
      <c r="FQ35" s="10"/>
      <c r="FR35" s="10"/>
      <c r="FS35" s="10"/>
      <c r="FT35" s="10"/>
      <c r="FU35" s="10"/>
      <c r="FV35" s="10"/>
      <c r="FW35" s="10"/>
      <c r="FX35" s="10"/>
      <c r="FY35" s="10"/>
      <c r="FZ35" s="10"/>
      <c r="GA35" s="10"/>
      <c r="GB35" s="10"/>
      <c r="GC35" s="10"/>
      <c r="GD35" s="10"/>
      <c r="GE35" s="10"/>
      <c r="GF35" s="10"/>
      <c r="GG35" s="10"/>
      <c r="GH35" s="10"/>
      <c r="GI35" s="10"/>
      <c r="GJ35" s="10"/>
      <c r="GK35" s="10"/>
      <c r="GL35" s="10"/>
      <c r="GM35" s="10"/>
      <c r="GN35" s="10"/>
      <c r="GO35" s="10"/>
      <c r="GP35" s="10"/>
      <c r="GQ35" s="10"/>
      <c r="GR35" s="10"/>
      <c r="GS35" s="10"/>
      <c r="GT35" s="10"/>
      <c r="GU35" s="10"/>
      <c r="GV35" s="10"/>
    </row>
    <row r="36" spans="1:204" ht="16.350000000000001" customHeight="1" thickBot="1">
      <c r="D36" s="1" t="s">
        <v>83</v>
      </c>
      <c r="L36" s="110">
        <v>500</v>
      </c>
      <c r="M36" s="110"/>
      <c r="N36" s="1" t="s">
        <v>55</v>
      </c>
      <c r="AH36" s="9"/>
      <c r="AI36" s="10"/>
      <c r="AJ36" s="10"/>
      <c r="AK36" s="40"/>
      <c r="AL36" s="9"/>
      <c r="AM36" s="1" t="s">
        <v>124</v>
      </c>
      <c r="AN36" s="10"/>
      <c r="AO36" s="40"/>
      <c r="AP36" s="9"/>
      <c r="AQ36" s="10"/>
      <c r="AR36" s="10"/>
      <c r="AS36" s="40"/>
      <c r="AT36" s="9"/>
      <c r="AU36" s="10"/>
      <c r="AV36" s="10"/>
      <c r="AW36" s="40"/>
      <c r="AX36" s="9"/>
      <c r="AY36" s="10"/>
      <c r="AZ36" s="1" t="s">
        <v>129</v>
      </c>
      <c r="BA36" s="40"/>
      <c r="BB36" s="9"/>
      <c r="BC36" s="10"/>
      <c r="BD36" s="10"/>
      <c r="BE36" s="40"/>
      <c r="BF36" s="9"/>
      <c r="BG36" s="10"/>
      <c r="BH36" s="10"/>
      <c r="BI36" s="40"/>
      <c r="BK36" s="10"/>
      <c r="BL36" s="10"/>
      <c r="BM36" s="10"/>
      <c r="BN36" s="10"/>
      <c r="BO36" s="10"/>
      <c r="BP36" s="10"/>
      <c r="BQ36" s="10"/>
      <c r="BR36" s="10"/>
      <c r="BS36" s="10"/>
      <c r="BT36" s="10"/>
      <c r="BU36" s="10"/>
      <c r="BV36" s="10"/>
      <c r="BW36" s="10"/>
      <c r="BX36" s="10"/>
      <c r="BY36" s="10"/>
      <c r="BZ36" s="10"/>
      <c r="CA36" s="10"/>
      <c r="CB36" s="10"/>
      <c r="CC36" s="10"/>
      <c r="CD36" s="10"/>
      <c r="CE36" s="10"/>
      <c r="CF36" s="10"/>
      <c r="CG36" s="10"/>
      <c r="CH36" s="10"/>
      <c r="CI36" s="10"/>
      <c r="CJ36" s="10"/>
      <c r="CK36" s="10"/>
      <c r="CL36" s="10"/>
      <c r="CM36" s="10"/>
      <c r="CN36" s="10"/>
      <c r="CO36" s="26"/>
      <c r="CP36" s="61"/>
      <c r="CQ36" s="18"/>
      <c r="CR36" s="62"/>
      <c r="CS36" s="24"/>
      <c r="CT36" s="65"/>
      <c r="CU36" s="65"/>
      <c r="CV36" s="65"/>
      <c r="CW36" s="65"/>
      <c r="CX36" s="19" t="s">
        <v>180</v>
      </c>
      <c r="CY36" s="21"/>
      <c r="CZ36" s="21"/>
      <c r="DA36" s="21"/>
      <c r="DB36" s="21"/>
      <c r="DC36" s="21"/>
      <c r="DD36" s="21"/>
      <c r="DE36" s="21"/>
      <c r="DF36" s="59" t="s">
        <v>202</v>
      </c>
      <c r="DG36" s="132">
        <f>DG17*AU9/BE9*BG9</f>
        <v>4340</v>
      </c>
      <c r="DH36" s="132"/>
      <c r="DI36" s="132"/>
      <c r="DJ36" s="133"/>
      <c r="DK36" s="54"/>
      <c r="DL36" s="116">
        <v>0</v>
      </c>
      <c r="DM36" s="116"/>
      <c r="DN36" s="116"/>
      <c r="DO36" s="117"/>
      <c r="DP36" s="58"/>
      <c r="DQ36" s="116">
        <v>0</v>
      </c>
      <c r="DR36" s="116"/>
      <c r="DS36" s="116"/>
      <c r="DT36" s="117"/>
      <c r="DU36" s="58"/>
      <c r="DV36" s="116">
        <v>0</v>
      </c>
      <c r="DW36" s="116"/>
      <c r="DX36" s="116"/>
      <c r="DY36" s="116"/>
      <c r="DZ36" s="59" t="s">
        <v>206</v>
      </c>
      <c r="EA36" s="132">
        <f>DG36*AV43</f>
        <v>434</v>
      </c>
      <c r="EB36" s="132"/>
      <c r="EC36" s="132"/>
      <c r="ED36" s="133"/>
      <c r="EE36" s="54"/>
      <c r="EF36" s="116">
        <f>DG36*AY43</f>
        <v>1302</v>
      </c>
      <c r="EG36" s="116"/>
      <c r="EH36" s="116"/>
      <c r="EI36" s="117"/>
      <c r="EJ36" s="58"/>
      <c r="EK36" s="116">
        <f>DG36*BC43</f>
        <v>2604</v>
      </c>
      <c r="EL36" s="116"/>
      <c r="EM36" s="116"/>
      <c r="EN36" s="117"/>
      <c r="EO36" s="58"/>
      <c r="EP36" s="116">
        <v>0</v>
      </c>
      <c r="EQ36" s="116"/>
      <c r="ER36" s="116"/>
      <c r="ES36" s="117"/>
      <c r="ET36" s="10"/>
      <c r="EU36" s="114"/>
      <c r="EV36" s="115"/>
      <c r="EW36" s="115"/>
      <c r="EX36" s="10"/>
      <c r="EY36" s="10"/>
      <c r="EZ36" s="10"/>
      <c r="FA36" s="10"/>
      <c r="FB36" s="10"/>
      <c r="FC36" s="10"/>
      <c r="FD36" s="10"/>
      <c r="FE36" s="10"/>
      <c r="FF36" s="10"/>
      <c r="FG36" s="10"/>
      <c r="FH36" s="10"/>
      <c r="FI36" s="10"/>
      <c r="FJ36" s="10"/>
      <c r="FK36" s="10"/>
      <c r="FL36" s="10"/>
      <c r="FM36" s="10"/>
      <c r="FN36" s="10"/>
      <c r="FO36" s="10"/>
      <c r="FP36" s="10"/>
      <c r="FQ36" s="10"/>
      <c r="FR36" s="10"/>
      <c r="FS36" s="10"/>
      <c r="FT36" s="10"/>
      <c r="FU36" s="10"/>
      <c r="FV36" s="10"/>
      <c r="FW36" s="10"/>
      <c r="FX36" s="10"/>
      <c r="FY36" s="10"/>
      <c r="FZ36" s="10"/>
      <c r="GA36" s="10"/>
      <c r="GB36" s="10"/>
      <c r="GC36" s="10"/>
      <c r="GD36" s="10"/>
      <c r="GE36" s="10"/>
      <c r="GF36" s="10"/>
      <c r="GG36" s="10"/>
      <c r="GH36" s="10"/>
      <c r="GI36" s="10"/>
      <c r="GJ36" s="10"/>
      <c r="GK36" s="10"/>
      <c r="GL36" s="10"/>
      <c r="GM36" s="10"/>
      <c r="GN36" s="10"/>
      <c r="GO36" s="10"/>
      <c r="GP36" s="10"/>
      <c r="GQ36" s="10"/>
      <c r="GR36" s="10"/>
      <c r="GS36" s="10"/>
      <c r="GT36" s="10"/>
      <c r="GU36" s="10"/>
      <c r="GV36" s="10"/>
    </row>
    <row r="37" spans="1:204" ht="16.350000000000001" customHeight="1">
      <c r="A37" s="29"/>
      <c r="D37" s="1" t="s">
        <v>84</v>
      </c>
      <c r="L37" s="1" t="s">
        <v>85</v>
      </c>
      <c r="R37" s="103">
        <v>0.1</v>
      </c>
      <c r="S37" s="103"/>
      <c r="AH37" s="9"/>
      <c r="AI37" s="10"/>
      <c r="AJ37" s="10"/>
      <c r="AK37" s="40"/>
      <c r="AL37" s="9"/>
      <c r="AM37" s="10"/>
      <c r="AN37" s="10"/>
      <c r="AO37" s="40"/>
      <c r="AP37" s="9"/>
      <c r="AQ37" s="10"/>
      <c r="AR37" s="10"/>
      <c r="AS37" s="40"/>
      <c r="AT37" s="9"/>
      <c r="AU37" s="10"/>
      <c r="AV37" s="138">
        <v>0.1</v>
      </c>
      <c r="AW37" s="138"/>
      <c r="AX37" s="9"/>
      <c r="AY37" s="138">
        <v>0.3</v>
      </c>
      <c r="AZ37" s="138"/>
      <c r="BA37" s="40"/>
      <c r="BB37" s="9"/>
      <c r="BC37" s="138">
        <v>0.6</v>
      </c>
      <c r="BD37" s="138"/>
      <c r="BE37" s="40"/>
      <c r="BF37" s="9"/>
      <c r="BG37" s="10"/>
      <c r="BH37" s="10"/>
      <c r="BI37" s="40"/>
      <c r="BK37" s="10"/>
      <c r="BL37" s="10"/>
      <c r="BM37" s="10"/>
      <c r="BN37" s="10"/>
      <c r="BO37" s="10"/>
      <c r="BP37" s="10"/>
      <c r="BQ37" s="10"/>
      <c r="BR37" s="10"/>
      <c r="BS37" s="10"/>
      <c r="BT37" s="10"/>
      <c r="BU37" s="10"/>
      <c r="BV37" s="10"/>
      <c r="BW37" s="10"/>
      <c r="BX37" s="10"/>
      <c r="BY37" s="10"/>
      <c r="BZ37" s="10"/>
      <c r="CA37" s="10"/>
      <c r="CB37" s="10"/>
      <c r="CC37" s="10"/>
      <c r="CD37" s="10"/>
      <c r="CE37" s="10"/>
      <c r="CF37" s="10"/>
      <c r="CG37" s="10"/>
      <c r="CH37" s="10"/>
      <c r="CI37" s="10"/>
      <c r="CJ37" s="10"/>
      <c r="CK37" s="10"/>
      <c r="CL37" s="10"/>
      <c r="CM37" s="10"/>
      <c r="CN37" s="10"/>
      <c r="CO37" s="26"/>
      <c r="CP37" s="7"/>
      <c r="CR37" s="8"/>
      <c r="CS37" s="22" t="s">
        <v>181</v>
      </c>
      <c r="CT37" s="56"/>
      <c r="CU37" s="56"/>
      <c r="CV37" s="56"/>
      <c r="CW37" s="56"/>
      <c r="CX37" s="56"/>
      <c r="CY37" s="56"/>
      <c r="CZ37" s="56"/>
      <c r="DA37" s="56"/>
      <c r="DB37" s="56"/>
      <c r="DC37" s="56"/>
      <c r="DD37" s="56"/>
      <c r="DE37" s="57"/>
      <c r="DF37" s="63"/>
      <c r="DG37" s="140">
        <f>DG38+DG39</f>
        <v>450</v>
      </c>
      <c r="DH37" s="140"/>
      <c r="DI37" s="140"/>
      <c r="DJ37" s="141"/>
      <c r="DK37" s="58"/>
      <c r="DL37" s="116">
        <v>0</v>
      </c>
      <c r="DM37" s="116"/>
      <c r="DN37" s="116"/>
      <c r="DO37" s="117"/>
      <c r="DP37" s="58"/>
      <c r="DQ37" s="116">
        <f>DQ38</f>
        <v>400</v>
      </c>
      <c r="DR37" s="116"/>
      <c r="DS37" s="116"/>
      <c r="DT37" s="117"/>
      <c r="DU37" s="58"/>
      <c r="DV37" s="116">
        <v>0</v>
      </c>
      <c r="DW37" s="116"/>
      <c r="DX37" s="116"/>
      <c r="DY37" s="117"/>
      <c r="DZ37" s="63"/>
      <c r="EA37" s="140">
        <v>0</v>
      </c>
      <c r="EB37" s="140"/>
      <c r="EC37" s="140"/>
      <c r="ED37" s="141"/>
      <c r="EE37" s="58"/>
      <c r="EF37" s="116">
        <v>0</v>
      </c>
      <c r="EG37" s="116"/>
      <c r="EH37" s="116"/>
      <c r="EI37" s="117"/>
      <c r="EJ37" s="58"/>
      <c r="EK37" s="116">
        <f>EK39</f>
        <v>50</v>
      </c>
      <c r="EL37" s="116"/>
      <c r="EM37" s="116"/>
      <c r="EN37" s="117"/>
      <c r="EO37" s="58"/>
      <c r="EP37" s="116">
        <v>0</v>
      </c>
      <c r="EQ37" s="116"/>
      <c r="ER37" s="116"/>
      <c r="ES37" s="117"/>
      <c r="ET37" s="10"/>
      <c r="EU37" s="114"/>
      <c r="EV37" s="115"/>
      <c r="EW37" s="115"/>
      <c r="EX37" s="10"/>
      <c r="EY37" s="10"/>
      <c r="EZ37" s="10"/>
      <c r="FA37" s="10"/>
      <c r="FB37" s="10"/>
      <c r="FC37" s="10"/>
      <c r="FD37" s="10"/>
      <c r="FE37" s="10"/>
      <c r="FF37" s="10"/>
      <c r="FG37" s="10"/>
      <c r="FH37" s="10"/>
      <c r="FI37" s="10"/>
      <c r="FJ37" s="10"/>
      <c r="FK37" s="10"/>
      <c r="FL37" s="10"/>
      <c r="FM37" s="10"/>
      <c r="FN37" s="10"/>
      <c r="FO37" s="10"/>
      <c r="FP37" s="10"/>
      <c r="FQ37" s="10"/>
      <c r="FR37" s="10"/>
      <c r="FS37" s="10"/>
      <c r="FT37" s="10"/>
      <c r="FU37" s="10"/>
      <c r="FV37" s="10"/>
      <c r="FW37" s="10"/>
      <c r="FX37" s="10"/>
      <c r="FY37" s="10"/>
      <c r="FZ37" s="10"/>
      <c r="GA37" s="10"/>
      <c r="GB37" s="10"/>
      <c r="GC37" s="10"/>
      <c r="GD37" s="10"/>
      <c r="GE37" s="10"/>
      <c r="GF37" s="10"/>
      <c r="GG37" s="10"/>
      <c r="GH37" s="10"/>
      <c r="GI37" s="10"/>
      <c r="GJ37" s="10"/>
      <c r="GK37" s="10"/>
      <c r="GL37" s="10"/>
      <c r="GM37" s="10"/>
      <c r="GN37" s="10"/>
      <c r="GO37" s="10"/>
      <c r="GP37" s="10"/>
      <c r="GQ37" s="10"/>
      <c r="GR37" s="10"/>
      <c r="GS37" s="10"/>
      <c r="GT37" s="10"/>
      <c r="GU37" s="10"/>
      <c r="GV37" s="10"/>
    </row>
    <row r="38" spans="1:204" ht="16.350000000000001" customHeight="1">
      <c r="C38" s="1" t="s">
        <v>86</v>
      </c>
      <c r="L38" s="1" t="s">
        <v>87</v>
      </c>
      <c r="AH38" s="9"/>
      <c r="AI38" s="10"/>
      <c r="AJ38" s="10"/>
      <c r="AK38" s="40"/>
      <c r="AL38" s="7" t="s">
        <v>126</v>
      </c>
      <c r="AM38" s="10"/>
      <c r="AN38" s="10"/>
      <c r="AO38" s="40"/>
      <c r="AP38" s="9"/>
      <c r="AQ38" s="10"/>
      <c r="AR38" s="10"/>
      <c r="AS38" s="40"/>
      <c r="AT38" s="9"/>
      <c r="AU38" s="10"/>
      <c r="AV38" s="10"/>
      <c r="AW38" s="40"/>
      <c r="AX38" s="9"/>
      <c r="AY38" s="10"/>
      <c r="AZ38" s="10"/>
      <c r="BA38" s="40"/>
      <c r="BB38" s="9"/>
      <c r="BC38" s="10"/>
      <c r="BD38" s="10"/>
      <c r="BE38" s="40"/>
      <c r="BF38" s="7" t="s">
        <v>125</v>
      </c>
      <c r="BG38" s="10"/>
      <c r="BH38" s="10"/>
      <c r="BI38" s="40"/>
      <c r="BK38" s="10"/>
      <c r="BL38" s="10"/>
      <c r="BM38" s="10"/>
      <c r="BN38" s="10"/>
      <c r="BO38" s="10"/>
      <c r="BP38" s="10"/>
      <c r="BQ38" s="10"/>
      <c r="BR38" s="10"/>
      <c r="BS38" s="10"/>
      <c r="BT38" s="10"/>
      <c r="BU38" s="10"/>
      <c r="BV38" s="10"/>
      <c r="BW38" s="10"/>
      <c r="BX38" s="10"/>
      <c r="BY38" s="10"/>
      <c r="BZ38" s="10"/>
      <c r="CA38" s="10"/>
      <c r="CB38" s="10"/>
      <c r="CC38" s="10"/>
      <c r="CD38" s="10"/>
      <c r="CE38" s="10"/>
      <c r="CF38" s="10"/>
      <c r="CG38" s="10"/>
      <c r="CH38" s="10"/>
      <c r="CI38" s="10"/>
      <c r="CJ38" s="10"/>
      <c r="CK38" s="10"/>
      <c r="CL38" s="10"/>
      <c r="CM38" s="10"/>
      <c r="CN38" s="10"/>
      <c r="CO38" s="10"/>
      <c r="CP38" s="7"/>
      <c r="CR38" s="8"/>
      <c r="CS38" s="7"/>
      <c r="CT38" s="18"/>
      <c r="CU38" s="18"/>
      <c r="CV38" s="18"/>
      <c r="CW38" s="18"/>
      <c r="CX38" s="19" t="s">
        <v>107</v>
      </c>
      <c r="CY38" s="21"/>
      <c r="CZ38" s="21"/>
      <c r="DA38" s="21"/>
      <c r="DB38" s="21"/>
      <c r="DC38" s="21"/>
      <c r="DD38" s="21"/>
      <c r="DE38" s="49"/>
      <c r="DF38" s="58"/>
      <c r="DG38" s="116">
        <f>(K12-K19)*J15/1000</f>
        <v>400</v>
      </c>
      <c r="DH38" s="116"/>
      <c r="DI38" s="116"/>
      <c r="DJ38" s="117"/>
      <c r="DK38" s="58"/>
      <c r="DL38" s="116">
        <v>0</v>
      </c>
      <c r="DM38" s="116"/>
      <c r="DN38" s="116"/>
      <c r="DO38" s="117"/>
      <c r="DP38" s="58"/>
      <c r="DQ38" s="116">
        <f>DG38</f>
        <v>400</v>
      </c>
      <c r="DR38" s="116"/>
      <c r="DS38" s="116"/>
      <c r="DT38" s="117"/>
      <c r="DU38" s="58"/>
      <c r="DV38" s="116">
        <v>0</v>
      </c>
      <c r="DW38" s="116"/>
      <c r="DX38" s="116"/>
      <c r="DY38" s="117"/>
      <c r="DZ38" s="58"/>
      <c r="EA38" s="116">
        <v>0</v>
      </c>
      <c r="EB38" s="116"/>
      <c r="EC38" s="116"/>
      <c r="ED38" s="117"/>
      <c r="EE38" s="58"/>
      <c r="EF38" s="116">
        <v>0</v>
      </c>
      <c r="EG38" s="116"/>
      <c r="EH38" s="116"/>
      <c r="EI38" s="117"/>
      <c r="EJ38" s="58"/>
      <c r="EK38" s="116">
        <v>0</v>
      </c>
      <c r="EL38" s="116"/>
      <c r="EM38" s="116"/>
      <c r="EN38" s="117"/>
      <c r="EO38" s="58"/>
      <c r="EP38" s="116">
        <v>0</v>
      </c>
      <c r="EQ38" s="116"/>
      <c r="ER38" s="116"/>
      <c r="ES38" s="117"/>
      <c r="ET38" s="10"/>
      <c r="EU38" s="114"/>
      <c r="EV38" s="115"/>
      <c r="EW38" s="115"/>
      <c r="EX38" s="10"/>
      <c r="EY38" s="10"/>
      <c r="EZ38" s="10"/>
      <c r="FA38" s="10"/>
      <c r="FB38" s="10"/>
      <c r="FC38" s="10"/>
      <c r="FD38" s="10"/>
      <c r="FE38" s="10"/>
      <c r="FF38" s="10"/>
      <c r="FG38" s="10"/>
      <c r="FH38" s="10"/>
      <c r="FI38" s="10"/>
      <c r="FJ38" s="10"/>
      <c r="FK38" s="10"/>
      <c r="FL38" s="10"/>
      <c r="FM38" s="10"/>
      <c r="FN38" s="10"/>
      <c r="FO38" s="10"/>
      <c r="FP38" s="10"/>
      <c r="FQ38" s="10"/>
      <c r="FR38" s="10"/>
      <c r="FS38" s="10"/>
      <c r="FT38" s="10"/>
      <c r="FU38" s="10"/>
      <c r="FV38" s="10"/>
      <c r="FW38" s="10"/>
      <c r="FX38" s="10"/>
      <c r="FY38" s="10"/>
      <c r="FZ38" s="10"/>
      <c r="GA38" s="10"/>
      <c r="GB38" s="10"/>
      <c r="GC38" s="10"/>
      <c r="GD38" s="10"/>
      <c r="GE38" s="10"/>
      <c r="GF38" s="10"/>
      <c r="GG38" s="10"/>
      <c r="GH38" s="10"/>
      <c r="GI38" s="10"/>
      <c r="GJ38" s="10"/>
      <c r="GK38" s="10"/>
      <c r="GL38" s="10"/>
      <c r="GM38" s="10"/>
      <c r="GN38" s="10"/>
      <c r="GO38" s="10"/>
      <c r="GP38" s="10"/>
      <c r="GQ38" s="10"/>
      <c r="GR38" s="10"/>
      <c r="GS38" s="10"/>
      <c r="GT38" s="10"/>
      <c r="GU38" s="10"/>
      <c r="GV38" s="10"/>
    </row>
    <row r="39" spans="1:204" ht="16.350000000000001" customHeight="1" thickBot="1">
      <c r="C39" s="1" t="s">
        <v>88</v>
      </c>
      <c r="L39" s="1" t="s">
        <v>89</v>
      </c>
      <c r="S39" s="103">
        <v>0.02</v>
      </c>
      <c r="T39" s="103"/>
      <c r="AH39" s="9"/>
      <c r="AI39" s="10"/>
      <c r="AJ39" s="10"/>
      <c r="AK39" s="40"/>
      <c r="AL39" s="9"/>
      <c r="AM39" s="138">
        <v>0.9</v>
      </c>
      <c r="AN39" s="138"/>
      <c r="AO39" s="40"/>
      <c r="AP39" s="9"/>
      <c r="AQ39" s="10"/>
      <c r="AR39" s="10"/>
      <c r="AS39" s="40"/>
      <c r="AT39" s="9"/>
      <c r="AU39" s="10"/>
      <c r="AV39" s="10"/>
      <c r="AW39" s="40"/>
      <c r="AX39" s="9"/>
      <c r="AY39" s="10"/>
      <c r="AZ39" s="10"/>
      <c r="BA39" s="40"/>
      <c r="BB39" s="9"/>
      <c r="BC39" s="10"/>
      <c r="BD39" s="10"/>
      <c r="BE39" s="40"/>
      <c r="BF39" s="138">
        <v>0.1</v>
      </c>
      <c r="BG39" s="138"/>
      <c r="BH39" s="10"/>
      <c r="BI39" s="40"/>
      <c r="BK39" s="10"/>
      <c r="BL39" s="10"/>
      <c r="BM39" s="10"/>
      <c r="BN39" s="10"/>
      <c r="BO39" s="10"/>
      <c r="BP39" s="10"/>
      <c r="BQ39" s="10"/>
      <c r="BR39" s="10"/>
      <c r="BS39" s="10"/>
      <c r="BT39" s="10"/>
      <c r="BU39" s="10"/>
      <c r="BV39" s="10"/>
      <c r="BW39" s="10"/>
      <c r="BX39" s="10"/>
      <c r="BY39" s="10"/>
      <c r="BZ39" s="10"/>
      <c r="CA39" s="10"/>
      <c r="CB39" s="10"/>
      <c r="CC39" s="10"/>
      <c r="CD39" s="10"/>
      <c r="CE39" s="10"/>
      <c r="CF39" s="10"/>
      <c r="CG39" s="10"/>
      <c r="CH39" s="10"/>
      <c r="CI39" s="10"/>
      <c r="CJ39" s="10"/>
      <c r="CK39" s="10"/>
      <c r="CL39" s="10"/>
      <c r="CM39" s="10"/>
      <c r="CN39" s="10"/>
      <c r="CO39" s="10"/>
      <c r="CP39" s="7"/>
      <c r="CR39" s="8"/>
      <c r="CS39" s="6"/>
      <c r="CT39" s="65"/>
      <c r="CU39" s="65"/>
      <c r="CV39" s="65"/>
      <c r="CW39" s="65"/>
      <c r="CX39" s="19" t="s">
        <v>182</v>
      </c>
      <c r="CY39" s="21"/>
      <c r="CZ39" s="21"/>
      <c r="DA39" s="21"/>
      <c r="DB39" s="21"/>
      <c r="DC39" s="21"/>
      <c r="DD39" s="21"/>
      <c r="DE39" s="49"/>
      <c r="DF39" s="58"/>
      <c r="DG39" s="116">
        <f>DG16*AZ13</f>
        <v>50</v>
      </c>
      <c r="DH39" s="116"/>
      <c r="DI39" s="116"/>
      <c r="DJ39" s="117"/>
      <c r="DK39" s="58"/>
      <c r="DL39" s="116">
        <v>0</v>
      </c>
      <c r="DM39" s="116"/>
      <c r="DN39" s="116"/>
      <c r="DO39" s="117"/>
      <c r="DP39" s="58"/>
      <c r="DQ39" s="116">
        <v>0</v>
      </c>
      <c r="DR39" s="116"/>
      <c r="DS39" s="116"/>
      <c r="DT39" s="117"/>
      <c r="DU39" s="58"/>
      <c r="DV39" s="116">
        <v>0</v>
      </c>
      <c r="DW39" s="116"/>
      <c r="DX39" s="116"/>
      <c r="DY39" s="117"/>
      <c r="DZ39" s="58"/>
      <c r="EA39" s="116">
        <v>0</v>
      </c>
      <c r="EB39" s="116"/>
      <c r="EC39" s="116"/>
      <c r="ED39" s="117"/>
      <c r="EE39" s="64"/>
      <c r="EF39" s="146">
        <v>0</v>
      </c>
      <c r="EG39" s="146"/>
      <c r="EH39" s="146"/>
      <c r="EI39" s="147"/>
      <c r="EJ39" s="58"/>
      <c r="EK39" s="116">
        <f>DG39</f>
        <v>50</v>
      </c>
      <c r="EL39" s="116"/>
      <c r="EM39" s="116"/>
      <c r="EN39" s="117"/>
      <c r="EO39" s="58"/>
      <c r="EP39" s="116">
        <v>0</v>
      </c>
      <c r="EQ39" s="116"/>
      <c r="ER39" s="116"/>
      <c r="ES39" s="117"/>
      <c r="ET39" s="10"/>
      <c r="EU39" s="114"/>
      <c r="EV39" s="115"/>
      <c r="EW39" s="115"/>
      <c r="EX39" s="10"/>
      <c r="EY39" s="10"/>
      <c r="EZ39" s="10"/>
      <c r="FA39" s="10"/>
      <c r="FB39" s="10"/>
      <c r="FC39" s="10"/>
      <c r="FD39" s="10"/>
      <c r="FE39" s="10"/>
      <c r="FF39" s="10"/>
      <c r="FG39" s="10"/>
      <c r="FH39" s="10"/>
      <c r="FI39" s="10"/>
      <c r="FJ39" s="10"/>
      <c r="FK39" s="10"/>
      <c r="FL39" s="10"/>
      <c r="FM39" s="10"/>
      <c r="FN39" s="10"/>
      <c r="FO39" s="10"/>
      <c r="FP39" s="10"/>
      <c r="FQ39" s="10"/>
      <c r="FR39" s="10"/>
      <c r="FS39" s="10"/>
      <c r="FT39" s="10"/>
      <c r="FU39" s="10"/>
      <c r="FV39" s="10"/>
      <c r="FW39" s="10"/>
      <c r="FX39" s="10"/>
      <c r="FY39" s="10"/>
      <c r="FZ39" s="10"/>
      <c r="GA39" s="10"/>
      <c r="GB39" s="10"/>
      <c r="GC39" s="10"/>
      <c r="GD39" s="10"/>
      <c r="GE39" s="10"/>
      <c r="GF39" s="10"/>
      <c r="GG39" s="10"/>
      <c r="GH39" s="10"/>
      <c r="GI39" s="10"/>
      <c r="GJ39" s="10"/>
      <c r="GK39" s="10"/>
      <c r="GL39" s="10"/>
      <c r="GM39" s="10"/>
      <c r="GN39" s="10"/>
      <c r="GO39" s="10"/>
      <c r="GP39" s="10"/>
      <c r="GQ39" s="10"/>
      <c r="GR39" s="10"/>
      <c r="GS39" s="10"/>
      <c r="GT39" s="10"/>
      <c r="GU39" s="10"/>
      <c r="GV39" s="10"/>
    </row>
    <row r="40" spans="1:204" ht="16.350000000000001" customHeight="1" thickBot="1">
      <c r="AH40" s="9"/>
      <c r="AI40" s="10"/>
      <c r="AJ40" s="10"/>
      <c r="AK40" s="40"/>
      <c r="AL40" s="9"/>
      <c r="AM40" s="10"/>
      <c r="AN40" s="10"/>
      <c r="AO40" s="40"/>
      <c r="AP40" s="9"/>
      <c r="AQ40" s="10"/>
      <c r="AR40" s="1" t="s">
        <v>127</v>
      </c>
      <c r="AS40" s="40"/>
      <c r="AT40" s="9"/>
      <c r="AU40" s="10"/>
      <c r="AV40" s="10"/>
      <c r="AW40" s="40"/>
      <c r="AX40" s="9"/>
      <c r="AY40" s="10"/>
      <c r="AZ40" s="10"/>
      <c r="BA40" s="40"/>
      <c r="BB40" s="7" t="s">
        <v>130</v>
      </c>
      <c r="BC40" s="10"/>
      <c r="BD40" s="10"/>
      <c r="BE40" s="40"/>
      <c r="BF40" s="9"/>
      <c r="BG40" s="10"/>
      <c r="BH40" s="10"/>
      <c r="BI40" s="40"/>
      <c r="BK40" s="10"/>
      <c r="BL40" s="10"/>
      <c r="BM40" s="10"/>
      <c r="BN40" s="10"/>
      <c r="BO40" s="10"/>
      <c r="BP40" s="10"/>
      <c r="BQ40" s="10"/>
      <c r="BR40" s="10"/>
      <c r="BS40" s="10"/>
      <c r="BT40" s="10"/>
      <c r="BU40" s="10"/>
      <c r="BV40" s="10"/>
      <c r="BW40" s="10"/>
      <c r="BX40" s="10"/>
      <c r="BY40" s="10"/>
      <c r="BZ40" s="10"/>
      <c r="CA40" s="10"/>
      <c r="CB40" s="10"/>
      <c r="CC40" s="10"/>
      <c r="CD40" s="10"/>
      <c r="CE40" s="10"/>
      <c r="CF40" s="10"/>
      <c r="CG40" s="10"/>
      <c r="CH40" s="10"/>
      <c r="CI40" s="10"/>
      <c r="CJ40" s="10"/>
      <c r="CK40" s="10"/>
      <c r="CL40" s="10"/>
      <c r="CM40" s="10"/>
      <c r="CN40" s="10"/>
      <c r="CO40" s="10"/>
      <c r="CP40" s="61"/>
      <c r="CQ40" s="18"/>
      <c r="CR40" s="62"/>
      <c r="CS40" s="66" t="s">
        <v>183</v>
      </c>
      <c r="CT40" s="67"/>
      <c r="CU40" s="67"/>
      <c r="CV40" s="67"/>
      <c r="CW40" s="67"/>
      <c r="CX40" s="67"/>
      <c r="CY40" s="67"/>
      <c r="CZ40" s="67"/>
      <c r="DA40" s="67"/>
      <c r="DB40" s="67"/>
      <c r="DC40" s="67"/>
      <c r="DD40" s="67"/>
      <c r="DE40" s="73"/>
      <c r="DF40" s="70"/>
      <c r="DG40" s="142">
        <v>9600</v>
      </c>
      <c r="DH40" s="142"/>
      <c r="DI40" s="142"/>
      <c r="DJ40" s="143"/>
      <c r="DK40" s="70"/>
      <c r="DL40" s="120">
        <f>DL25+DL37</f>
        <v>170</v>
      </c>
      <c r="DM40" s="120"/>
      <c r="DN40" s="120"/>
      <c r="DO40" s="121"/>
      <c r="DP40" s="70"/>
      <c r="DQ40" s="120">
        <f>DQ25+DQ37</f>
        <v>1500</v>
      </c>
      <c r="DR40" s="120"/>
      <c r="DS40" s="120"/>
      <c r="DT40" s="121"/>
      <c r="DU40" s="70"/>
      <c r="DV40" s="120">
        <f>DV25+DV37</f>
        <v>2900</v>
      </c>
      <c r="DW40" s="120"/>
      <c r="DX40" s="120"/>
      <c r="DY40" s="121"/>
      <c r="DZ40" s="70"/>
      <c r="EA40" s="120">
        <f>EA25+EA37</f>
        <v>944</v>
      </c>
      <c r="EB40" s="120"/>
      <c r="EC40" s="120"/>
      <c r="ED40" s="121"/>
      <c r="EE40" s="68" t="s">
        <v>151</v>
      </c>
      <c r="EF40" s="144">
        <f>EF25+EF37</f>
        <v>1332</v>
      </c>
      <c r="EG40" s="144"/>
      <c r="EH40" s="144"/>
      <c r="EI40" s="145"/>
      <c r="EJ40" s="69"/>
      <c r="EK40" s="120">
        <f>EK25+EK37</f>
        <v>2714</v>
      </c>
      <c r="EL40" s="120"/>
      <c r="EM40" s="120"/>
      <c r="EN40" s="121"/>
      <c r="EO40" s="71"/>
      <c r="EP40" s="120">
        <f>EP25+EP37</f>
        <v>40</v>
      </c>
      <c r="EQ40" s="120"/>
      <c r="ER40" s="120"/>
      <c r="ES40" s="121"/>
      <c r="ET40" s="10"/>
      <c r="EU40" s="114"/>
      <c r="EV40" s="115"/>
      <c r="EW40" s="115"/>
      <c r="EX40" s="10"/>
      <c r="EY40" s="10"/>
      <c r="EZ40" s="10"/>
      <c r="FA40" s="10"/>
      <c r="FB40" s="10"/>
      <c r="FC40" s="10"/>
      <c r="FD40" s="10"/>
      <c r="FE40" s="10"/>
      <c r="FF40" s="10"/>
      <c r="FG40" s="10"/>
      <c r="FH40" s="10"/>
      <c r="FI40" s="10"/>
      <c r="FJ40" s="10"/>
      <c r="FK40" s="10"/>
      <c r="FL40" s="10"/>
      <c r="FM40" s="10"/>
      <c r="FN40" s="10"/>
      <c r="FO40" s="10"/>
      <c r="FP40" s="10"/>
      <c r="FQ40" s="10"/>
      <c r="FR40" s="10"/>
      <c r="FS40" s="10"/>
      <c r="FT40" s="10"/>
      <c r="FU40" s="10"/>
      <c r="FV40" s="10"/>
      <c r="FW40" s="10"/>
      <c r="FX40" s="10"/>
      <c r="FY40" s="10"/>
      <c r="FZ40" s="10"/>
      <c r="GA40" s="10"/>
      <c r="GB40" s="10"/>
      <c r="GC40" s="10"/>
      <c r="GD40" s="10"/>
      <c r="GE40" s="10"/>
      <c r="GF40" s="10"/>
      <c r="GG40" s="10"/>
      <c r="GH40" s="10"/>
      <c r="GI40" s="10"/>
      <c r="GJ40" s="10"/>
      <c r="GK40" s="10"/>
      <c r="GL40" s="10"/>
      <c r="GM40" s="10"/>
      <c r="GN40" s="10"/>
      <c r="GO40" s="10"/>
      <c r="GP40" s="10"/>
      <c r="GQ40" s="10"/>
      <c r="GR40" s="10"/>
      <c r="GS40" s="10"/>
      <c r="GT40" s="10"/>
      <c r="GU40" s="10"/>
      <c r="GV40" s="10"/>
    </row>
    <row r="41" spans="1:204" ht="16.350000000000001" customHeight="1" thickBot="1">
      <c r="B41" s="29" t="s">
        <v>90</v>
      </c>
      <c r="Q41" s="1" t="s">
        <v>98</v>
      </c>
      <c r="AH41" s="41"/>
      <c r="AI41" s="10"/>
      <c r="AJ41" s="10"/>
      <c r="AK41" s="40"/>
      <c r="AL41" s="41"/>
      <c r="AM41" s="10"/>
      <c r="AN41" s="10"/>
      <c r="AO41" s="40"/>
      <c r="AP41" s="41"/>
      <c r="AQ41" s="10"/>
      <c r="AR41" s="138">
        <v>0.5</v>
      </c>
      <c r="AS41" s="139"/>
      <c r="AT41" s="138">
        <v>0.5</v>
      </c>
      <c r="AU41" s="138"/>
      <c r="AV41" s="10"/>
      <c r="AW41" s="40"/>
      <c r="AX41" s="41"/>
      <c r="AY41" s="10"/>
      <c r="AZ41" s="10"/>
      <c r="BA41" s="40"/>
      <c r="BB41" s="41"/>
      <c r="BC41" s="10"/>
      <c r="BD41" s="10"/>
      <c r="BE41" s="40"/>
      <c r="BF41" s="41"/>
      <c r="BG41" s="10"/>
      <c r="BH41" s="10"/>
      <c r="BI41" s="40"/>
      <c r="BK41" s="10"/>
      <c r="BL41" s="10"/>
      <c r="BM41" s="10"/>
      <c r="BN41" s="10"/>
      <c r="BO41" s="10"/>
      <c r="BP41" s="10"/>
      <c r="BQ41" s="10"/>
      <c r="BR41" s="10"/>
      <c r="BS41" s="10"/>
      <c r="BT41" s="10"/>
      <c r="BU41" s="10"/>
      <c r="BV41" s="10"/>
      <c r="BW41" s="10"/>
      <c r="BX41" s="10"/>
      <c r="BY41" s="10"/>
      <c r="BZ41" s="10"/>
      <c r="CA41" s="10"/>
      <c r="CB41" s="10"/>
      <c r="CC41" s="10"/>
      <c r="CD41" s="10"/>
      <c r="CE41" s="10"/>
      <c r="CF41" s="10"/>
      <c r="CG41" s="10"/>
      <c r="CH41" s="10"/>
      <c r="CI41" s="10"/>
      <c r="CJ41" s="10"/>
      <c r="CK41" s="10"/>
      <c r="CL41" s="10"/>
      <c r="CM41" s="10"/>
      <c r="CN41" s="10"/>
      <c r="CO41" s="26"/>
      <c r="CP41" s="7"/>
      <c r="CR41" s="8"/>
      <c r="CS41" s="3" t="s">
        <v>184</v>
      </c>
      <c r="CT41" s="21"/>
      <c r="CU41" s="21"/>
      <c r="CV41" s="21"/>
      <c r="CW41" s="21"/>
      <c r="CX41" s="21"/>
      <c r="CY41" s="21"/>
      <c r="CZ41" s="21"/>
      <c r="DA41" s="21"/>
      <c r="DB41" s="21"/>
      <c r="DC41" s="21"/>
      <c r="DD41" s="21"/>
      <c r="DE41" s="49"/>
      <c r="DF41" s="58"/>
      <c r="DG41" s="116"/>
      <c r="DH41" s="116"/>
      <c r="DI41" s="116"/>
      <c r="DJ41" s="117"/>
      <c r="DK41" s="58"/>
      <c r="DL41" s="116">
        <v>0</v>
      </c>
      <c r="DM41" s="116"/>
      <c r="DN41" s="116"/>
      <c r="DO41" s="117"/>
      <c r="DP41" s="58"/>
      <c r="DQ41" s="116">
        <v>0</v>
      </c>
      <c r="DR41" s="116"/>
      <c r="DS41" s="116"/>
      <c r="DT41" s="117"/>
      <c r="DU41" s="58"/>
      <c r="DV41" s="116">
        <v>0</v>
      </c>
      <c r="DW41" s="116"/>
      <c r="DX41" s="116"/>
      <c r="DY41" s="117"/>
      <c r="DZ41" s="58"/>
      <c r="EA41" s="116">
        <v>0</v>
      </c>
      <c r="EB41" s="116"/>
      <c r="EC41" s="116"/>
      <c r="ED41" s="117"/>
      <c r="EE41" s="63"/>
      <c r="EF41" s="140">
        <v>0</v>
      </c>
      <c r="EG41" s="140"/>
      <c r="EH41" s="140"/>
      <c r="EI41" s="141"/>
      <c r="EJ41" s="58"/>
      <c r="EK41" s="116">
        <v>0</v>
      </c>
      <c r="EL41" s="116"/>
      <c r="EM41" s="116"/>
      <c r="EN41" s="116"/>
      <c r="EO41" s="59" t="s">
        <v>207</v>
      </c>
      <c r="EP41" s="132">
        <f>ROUND(EP43*AX15,0)</f>
        <v>1160</v>
      </c>
      <c r="EQ41" s="132"/>
      <c r="ER41" s="132"/>
      <c r="ES41" s="133"/>
      <c r="ET41" s="10"/>
      <c r="EU41" s="114"/>
      <c r="EV41" s="115"/>
      <c r="EW41" s="115"/>
      <c r="EX41" s="10"/>
      <c r="EY41" s="10"/>
      <c r="EZ41" s="10"/>
      <c r="FA41" s="10"/>
      <c r="FB41" s="10"/>
      <c r="FC41" s="10"/>
      <c r="FD41" s="10"/>
      <c r="FE41" s="10"/>
      <c r="FF41" s="10"/>
      <c r="FG41" s="10"/>
      <c r="FH41" s="10"/>
      <c r="FI41" s="10"/>
      <c r="FJ41" s="10"/>
      <c r="FK41" s="10"/>
      <c r="FL41" s="10"/>
      <c r="FM41" s="10"/>
      <c r="FN41" s="10"/>
      <c r="FO41" s="10"/>
      <c r="FP41" s="10"/>
      <c r="FQ41" s="10"/>
      <c r="FR41" s="10"/>
      <c r="FS41" s="10"/>
      <c r="FT41" s="10"/>
      <c r="FU41" s="10"/>
      <c r="FV41" s="10"/>
      <c r="FW41" s="10"/>
      <c r="FX41" s="10"/>
      <c r="FY41" s="10"/>
      <c r="FZ41" s="10"/>
      <c r="GA41" s="10"/>
      <c r="GB41" s="10"/>
      <c r="GC41" s="10"/>
      <c r="GD41" s="10"/>
      <c r="GE41" s="10"/>
      <c r="GF41" s="10"/>
      <c r="GG41" s="10"/>
      <c r="GH41" s="10"/>
      <c r="GI41" s="10"/>
      <c r="GJ41" s="10"/>
      <c r="GK41" s="10"/>
      <c r="GL41" s="10"/>
      <c r="GM41" s="10"/>
      <c r="GN41" s="10"/>
      <c r="GO41" s="10"/>
      <c r="GP41" s="10"/>
      <c r="GQ41" s="10"/>
      <c r="GR41" s="10"/>
      <c r="GS41" s="10"/>
      <c r="GT41" s="10"/>
      <c r="GU41" s="10"/>
      <c r="GV41" s="10"/>
    </row>
    <row r="42" spans="1:204" ht="16.350000000000001" customHeight="1" thickBot="1">
      <c r="B42" s="122"/>
      <c r="C42" s="122"/>
      <c r="D42" s="122"/>
      <c r="E42" s="122"/>
      <c r="F42" s="122"/>
      <c r="G42" s="122" t="s">
        <v>94</v>
      </c>
      <c r="H42" s="122"/>
      <c r="I42" s="122"/>
      <c r="J42" s="122"/>
      <c r="K42" s="122"/>
      <c r="L42" s="122" t="s">
        <v>95</v>
      </c>
      <c r="M42" s="122"/>
      <c r="N42" s="122"/>
      <c r="O42" s="122"/>
      <c r="P42" s="122"/>
      <c r="Q42" s="122" t="s">
        <v>96</v>
      </c>
      <c r="R42" s="122"/>
      <c r="S42" s="122"/>
      <c r="T42" s="122"/>
      <c r="U42" s="122"/>
      <c r="AH42" s="9"/>
      <c r="AI42" s="10"/>
      <c r="AJ42" s="10"/>
      <c r="AK42" s="40"/>
      <c r="AL42" s="9"/>
      <c r="AM42" s="10"/>
      <c r="AN42" s="10"/>
      <c r="AO42" s="40"/>
      <c r="AP42" s="9"/>
      <c r="AQ42" s="10"/>
      <c r="AR42" s="10"/>
      <c r="AS42" s="40"/>
      <c r="AT42" s="9"/>
      <c r="AU42" s="10"/>
      <c r="AV42" s="10"/>
      <c r="AW42" s="8" t="s">
        <v>128</v>
      </c>
      <c r="AX42" s="9"/>
      <c r="AY42" s="10"/>
      <c r="AZ42" s="10"/>
      <c r="BA42" s="40"/>
      <c r="BB42" s="9"/>
      <c r="BC42" s="10"/>
      <c r="BD42" s="10"/>
      <c r="BE42" s="40"/>
      <c r="BF42" s="9"/>
      <c r="BG42" s="10"/>
      <c r="BH42" s="10"/>
      <c r="BI42" s="40"/>
      <c r="BK42" s="10"/>
      <c r="BL42" s="10"/>
      <c r="BM42" s="10"/>
      <c r="BN42" s="10"/>
      <c r="BO42" s="10"/>
      <c r="BP42" s="10"/>
      <c r="BQ42" s="10"/>
      <c r="BR42" s="10"/>
      <c r="BS42" s="10"/>
      <c r="BT42" s="10"/>
      <c r="BU42" s="10"/>
      <c r="BV42" s="10"/>
      <c r="BW42" s="10"/>
      <c r="BX42" s="10"/>
      <c r="BY42" s="10"/>
      <c r="BZ42" s="10"/>
      <c r="CA42" s="10"/>
      <c r="CB42" s="10"/>
      <c r="CC42" s="10"/>
      <c r="CD42" s="10"/>
      <c r="CE42" s="10"/>
      <c r="CF42" s="10"/>
      <c r="CG42" s="10"/>
      <c r="CH42" s="10"/>
      <c r="CI42" s="10"/>
      <c r="CJ42" s="10"/>
      <c r="CK42" s="10"/>
      <c r="CL42" s="10"/>
      <c r="CM42" s="10"/>
      <c r="CN42" s="10"/>
      <c r="CO42" s="10"/>
      <c r="CP42" s="7"/>
      <c r="CR42" s="8"/>
      <c r="CS42" s="3" t="s">
        <v>185</v>
      </c>
      <c r="CT42" s="21"/>
      <c r="CU42" s="21"/>
      <c r="CV42" s="21"/>
      <c r="CW42" s="21"/>
      <c r="CX42" s="21"/>
      <c r="CY42" s="21"/>
      <c r="CZ42" s="21"/>
      <c r="DA42" s="21"/>
      <c r="DB42" s="21"/>
      <c r="DC42" s="21"/>
      <c r="DD42" s="21"/>
      <c r="DE42" s="49"/>
      <c r="DF42" s="58"/>
      <c r="DG42" s="116"/>
      <c r="DH42" s="116"/>
      <c r="DI42" s="116"/>
      <c r="DJ42" s="117"/>
      <c r="DK42" s="58"/>
      <c r="DL42" s="116">
        <v>0</v>
      </c>
      <c r="DM42" s="116"/>
      <c r="DN42" s="116"/>
      <c r="DO42" s="117"/>
      <c r="DP42" s="58"/>
      <c r="DQ42" s="116">
        <v>0</v>
      </c>
      <c r="DR42" s="116"/>
      <c r="DS42" s="116"/>
      <c r="DT42" s="117"/>
      <c r="DU42" s="58"/>
      <c r="DV42" s="116">
        <v>0</v>
      </c>
      <c r="DW42" s="116"/>
      <c r="DX42" s="116"/>
      <c r="DY42" s="117"/>
      <c r="DZ42" s="58"/>
      <c r="EA42" s="116">
        <v>0</v>
      </c>
      <c r="EB42" s="116"/>
      <c r="EC42" s="116"/>
      <c r="ED42" s="117"/>
      <c r="EE42" s="58"/>
      <c r="EF42" s="116">
        <v>0</v>
      </c>
      <c r="EG42" s="116"/>
      <c r="EH42" s="116"/>
      <c r="EI42" s="117"/>
      <c r="EJ42" s="58"/>
      <c r="EK42" s="116">
        <v>0</v>
      </c>
      <c r="EL42" s="116"/>
      <c r="EM42" s="116"/>
      <c r="EN42" s="116"/>
      <c r="EO42" s="59" t="s">
        <v>208</v>
      </c>
      <c r="EP42" s="132">
        <f>ROUND(EP43*BA15,0)</f>
        <v>22046</v>
      </c>
      <c r="EQ42" s="132"/>
      <c r="ER42" s="132"/>
      <c r="ES42" s="133"/>
      <c r="ET42" s="10"/>
      <c r="EU42" s="114"/>
      <c r="EV42" s="115"/>
      <c r="EW42" s="115"/>
      <c r="EX42" s="10"/>
      <c r="EY42" s="10"/>
      <c r="EZ42" s="10"/>
      <c r="FA42" s="10"/>
      <c r="FB42" s="10"/>
      <c r="FC42" s="10"/>
      <c r="FD42" s="10"/>
      <c r="FE42" s="10"/>
      <c r="FF42" s="10"/>
      <c r="FG42" s="10"/>
      <c r="FH42" s="10"/>
      <c r="FI42" s="10"/>
      <c r="FJ42" s="10"/>
      <c r="FK42" s="10"/>
      <c r="FL42" s="10"/>
      <c r="FM42" s="10"/>
      <c r="FN42" s="10"/>
      <c r="FO42" s="10"/>
      <c r="FP42" s="10"/>
      <c r="FQ42" s="10"/>
      <c r="FR42" s="10"/>
      <c r="FS42" s="10"/>
      <c r="FT42" s="10"/>
      <c r="FU42" s="10"/>
      <c r="FV42" s="10"/>
      <c r="FW42" s="10"/>
      <c r="FX42" s="10"/>
      <c r="FY42" s="10"/>
      <c r="FZ42" s="10"/>
      <c r="GA42" s="10"/>
      <c r="GB42" s="10"/>
      <c r="GC42" s="10"/>
      <c r="GD42" s="10"/>
      <c r="GE42" s="10"/>
      <c r="GF42" s="10"/>
      <c r="GG42" s="10"/>
      <c r="GH42" s="10"/>
      <c r="GI42" s="10"/>
      <c r="GJ42" s="10"/>
      <c r="GK42" s="10"/>
      <c r="GL42" s="10"/>
      <c r="GM42" s="10"/>
      <c r="GN42" s="10"/>
      <c r="GO42" s="10"/>
      <c r="GP42" s="10"/>
      <c r="GQ42" s="10"/>
      <c r="GR42" s="10"/>
      <c r="GS42" s="10"/>
      <c r="GT42" s="10"/>
      <c r="GU42" s="10"/>
      <c r="GV42" s="10"/>
    </row>
    <row r="43" spans="1:204" ht="16.350000000000001" customHeight="1" thickBot="1">
      <c r="B43" s="122" t="s">
        <v>91</v>
      </c>
      <c r="C43" s="122"/>
      <c r="D43" s="122"/>
      <c r="E43" s="122"/>
      <c r="F43" s="122"/>
      <c r="G43" s="3"/>
      <c r="H43" s="123">
        <f>R43-M43</f>
        <v>3840</v>
      </c>
      <c r="I43" s="123"/>
      <c r="J43" s="123"/>
      <c r="K43" s="124"/>
      <c r="L43" s="78"/>
      <c r="M43" s="136">
        <f>R43*P31</f>
        <v>960</v>
      </c>
      <c r="N43" s="136"/>
      <c r="O43" s="136"/>
      <c r="P43" s="137"/>
      <c r="Q43" s="85"/>
      <c r="R43" s="123">
        <f>K12*J15/1000</f>
        <v>4800</v>
      </c>
      <c r="S43" s="123"/>
      <c r="T43" s="123"/>
      <c r="U43" s="124"/>
      <c r="AH43" s="9"/>
      <c r="AI43" s="10"/>
      <c r="AJ43" s="10"/>
      <c r="AK43" s="40"/>
      <c r="AL43" s="9"/>
      <c r="AM43" s="10"/>
      <c r="AN43" s="10"/>
      <c r="AO43" s="40"/>
      <c r="AP43" s="9"/>
      <c r="AQ43" s="10"/>
      <c r="AR43" s="10"/>
      <c r="AS43" s="40"/>
      <c r="AT43" s="9"/>
      <c r="AU43" s="10"/>
      <c r="AV43" s="138">
        <v>0.1</v>
      </c>
      <c r="AW43" s="138"/>
      <c r="AX43" s="9"/>
      <c r="AY43" s="138">
        <v>0.3</v>
      </c>
      <c r="AZ43" s="138"/>
      <c r="BA43" s="40"/>
      <c r="BB43" s="9"/>
      <c r="BC43" s="138">
        <v>0.6</v>
      </c>
      <c r="BD43" s="138"/>
      <c r="BE43" s="40"/>
      <c r="BF43" s="9"/>
      <c r="BG43" s="10"/>
      <c r="BH43" s="10"/>
      <c r="BI43" s="40"/>
      <c r="BK43" s="10"/>
      <c r="BL43" s="10"/>
      <c r="BM43" s="10"/>
      <c r="BN43" s="10"/>
      <c r="BO43" s="10"/>
      <c r="BP43" s="10"/>
      <c r="BQ43" s="10"/>
      <c r="BR43" s="10"/>
      <c r="BS43" s="10"/>
      <c r="BT43" s="10"/>
      <c r="BU43" s="10"/>
      <c r="BV43" s="10"/>
      <c r="BW43" s="10"/>
      <c r="BX43" s="10"/>
      <c r="BY43" s="10"/>
      <c r="BZ43" s="10"/>
      <c r="CA43" s="10"/>
      <c r="CB43" s="10"/>
      <c r="CC43" s="10"/>
      <c r="CD43" s="10"/>
      <c r="CE43" s="10"/>
      <c r="CF43" s="10"/>
      <c r="CG43" s="10"/>
      <c r="CH43" s="10"/>
      <c r="CI43" s="10"/>
      <c r="CJ43" s="10"/>
      <c r="CK43" s="10"/>
      <c r="CL43" s="10"/>
      <c r="CM43" s="10"/>
      <c r="CN43" s="10"/>
      <c r="CO43" s="10"/>
      <c r="CP43" s="61"/>
      <c r="CQ43" s="18"/>
      <c r="CR43" s="62"/>
      <c r="CS43" s="66" t="s">
        <v>186</v>
      </c>
      <c r="CT43" s="67"/>
      <c r="CU43" s="67"/>
      <c r="CV43" s="67"/>
      <c r="CW43" s="67"/>
      <c r="CX43" s="67"/>
      <c r="CY43" s="67"/>
      <c r="CZ43" s="67"/>
      <c r="DA43" s="67"/>
      <c r="DB43" s="67"/>
      <c r="DC43" s="67"/>
      <c r="DD43" s="67"/>
      <c r="DE43" s="73"/>
      <c r="DF43" s="70"/>
      <c r="DG43" s="120"/>
      <c r="DH43" s="120"/>
      <c r="DI43" s="120"/>
      <c r="DJ43" s="121"/>
      <c r="DK43" s="70"/>
      <c r="DL43" s="120">
        <f>DL40+DL41+DL42</f>
        <v>170</v>
      </c>
      <c r="DM43" s="120"/>
      <c r="DN43" s="120"/>
      <c r="DO43" s="121"/>
      <c r="DP43" s="70"/>
      <c r="DQ43" s="120">
        <f>DQ40+DQ41+DQ42</f>
        <v>1500</v>
      </c>
      <c r="DR43" s="120"/>
      <c r="DS43" s="120"/>
      <c r="DT43" s="121"/>
      <c r="DU43" s="70"/>
      <c r="DV43" s="120">
        <f>DV40+DV41+DV42</f>
        <v>2900</v>
      </c>
      <c r="DW43" s="120"/>
      <c r="DX43" s="120"/>
      <c r="DY43" s="121"/>
      <c r="DZ43" s="70"/>
      <c r="EA43" s="120">
        <f>EA40+EA41+EA42</f>
        <v>944</v>
      </c>
      <c r="EB43" s="120"/>
      <c r="EC43" s="120"/>
      <c r="ED43" s="121"/>
      <c r="EE43" s="70"/>
      <c r="EF43" s="120">
        <f>EF40+EF41+EF42</f>
        <v>1332</v>
      </c>
      <c r="EG43" s="120"/>
      <c r="EH43" s="120"/>
      <c r="EI43" s="121"/>
      <c r="EJ43" s="70"/>
      <c r="EK43" s="120">
        <f>EK40+EK41+EK42</f>
        <v>2714</v>
      </c>
      <c r="EL43" s="120"/>
      <c r="EM43" s="120"/>
      <c r="EN43" s="121"/>
      <c r="EO43" s="74"/>
      <c r="EP43" s="134">
        <f>EP45-EP40</f>
        <v>23206</v>
      </c>
      <c r="EQ43" s="134"/>
      <c r="ER43" s="134"/>
      <c r="ES43" s="135"/>
      <c r="ET43" s="10"/>
      <c r="EU43" s="114"/>
      <c r="EV43" s="115"/>
      <c r="EW43" s="115"/>
      <c r="EX43" s="114"/>
      <c r="EY43" s="115"/>
      <c r="EZ43" s="115"/>
      <c r="FA43" s="10"/>
      <c r="FB43" s="10"/>
      <c r="FC43" s="10"/>
      <c r="FD43" s="10"/>
      <c r="FE43" s="10"/>
      <c r="FF43" s="10"/>
      <c r="FG43" s="10"/>
      <c r="FH43" s="10"/>
      <c r="FI43" s="10"/>
      <c r="FJ43" s="10"/>
      <c r="FK43" s="10"/>
      <c r="FL43" s="10"/>
      <c r="FM43" s="10"/>
      <c r="FN43" s="10"/>
      <c r="FO43" s="10"/>
      <c r="FP43" s="10"/>
      <c r="FQ43" s="10"/>
      <c r="FR43" s="10"/>
      <c r="FS43" s="10"/>
      <c r="FT43" s="10"/>
      <c r="FU43" s="10"/>
      <c r="FV43" s="10"/>
      <c r="FW43" s="10"/>
      <c r="FX43" s="10"/>
      <c r="FY43" s="10"/>
      <c r="FZ43" s="10"/>
      <c r="GA43" s="10"/>
      <c r="GB43" s="10"/>
      <c r="GC43" s="10"/>
      <c r="GD43" s="10"/>
      <c r="GE43" s="10"/>
      <c r="GF43" s="10"/>
      <c r="GG43" s="10"/>
      <c r="GH43" s="10"/>
      <c r="GI43" s="10"/>
      <c r="GJ43" s="10"/>
      <c r="GK43" s="10"/>
      <c r="GL43" s="10"/>
      <c r="GM43" s="10"/>
      <c r="GN43" s="10"/>
      <c r="GO43" s="10"/>
      <c r="GP43" s="10"/>
      <c r="GQ43" s="10"/>
      <c r="GR43" s="10"/>
      <c r="GS43" s="10"/>
      <c r="GT43" s="10"/>
      <c r="GU43" s="10"/>
      <c r="GV43" s="10"/>
    </row>
    <row r="44" spans="1:204" ht="16.350000000000001" customHeight="1" thickBot="1">
      <c r="B44" s="122" t="s">
        <v>92</v>
      </c>
      <c r="C44" s="122"/>
      <c r="D44" s="122"/>
      <c r="E44" s="122"/>
      <c r="F44" s="122"/>
      <c r="G44" s="3"/>
      <c r="H44" s="123">
        <f>R44-M44</f>
        <v>900</v>
      </c>
      <c r="I44" s="123"/>
      <c r="J44" s="123"/>
      <c r="K44" s="123"/>
      <c r="L44" s="87" t="s">
        <v>13</v>
      </c>
      <c r="M44" s="107">
        <f>R44*W31</f>
        <v>600</v>
      </c>
      <c r="N44" s="107"/>
      <c r="O44" s="107"/>
      <c r="P44" s="108"/>
      <c r="Q44" s="86"/>
      <c r="R44" s="123">
        <f>J13*J16/1000</f>
        <v>1500</v>
      </c>
      <c r="S44" s="123"/>
      <c r="T44" s="123"/>
      <c r="U44" s="124"/>
      <c r="AH44" s="12"/>
      <c r="AI44" s="12"/>
      <c r="AJ44" s="12"/>
      <c r="AK44" s="12"/>
      <c r="AL44" s="12"/>
      <c r="AM44" s="12"/>
      <c r="AN44" s="12"/>
      <c r="AO44" s="12"/>
      <c r="AP44" s="12"/>
      <c r="AQ44" s="12"/>
      <c r="AR44" s="12"/>
      <c r="AS44" s="12"/>
      <c r="AT44" s="12"/>
      <c r="AU44" s="12"/>
      <c r="AV44" s="12"/>
      <c r="AW44" s="12"/>
      <c r="AX44" s="12"/>
      <c r="AY44" s="12"/>
      <c r="AZ44" s="12"/>
      <c r="BA44" s="12"/>
      <c r="BB44" s="12"/>
      <c r="BC44" s="12"/>
      <c r="BD44" s="12"/>
      <c r="BE44" s="12"/>
      <c r="BF44" s="12"/>
      <c r="BG44" s="12"/>
      <c r="BH44" s="12"/>
      <c r="BI44" s="12"/>
      <c r="BK44" s="10"/>
      <c r="BL44" s="10"/>
      <c r="BM44" s="10"/>
      <c r="BN44" s="10"/>
      <c r="BO44" s="10"/>
      <c r="BP44" s="10"/>
      <c r="BQ44" s="10"/>
      <c r="BR44" s="10"/>
      <c r="BS44" s="10"/>
      <c r="BT44" s="10"/>
      <c r="BU44" s="10"/>
      <c r="BV44" s="10"/>
      <c r="BW44" s="10"/>
      <c r="BX44" s="10"/>
      <c r="BY44" s="10"/>
      <c r="BZ44" s="10"/>
      <c r="CA44" s="10"/>
      <c r="CB44" s="10"/>
      <c r="CC44" s="10"/>
      <c r="CD44" s="10"/>
      <c r="CE44" s="10"/>
      <c r="CF44" s="10"/>
      <c r="CG44" s="10"/>
      <c r="CH44" s="10"/>
      <c r="CI44" s="10"/>
      <c r="CJ44" s="10"/>
      <c r="CK44" s="10"/>
      <c r="CL44" s="10"/>
      <c r="CM44" s="10"/>
      <c r="CN44" s="10"/>
      <c r="CO44" s="26"/>
      <c r="CP44" s="24"/>
      <c r="CQ44" s="65"/>
      <c r="CR44" s="72"/>
      <c r="CS44" s="3" t="s">
        <v>187</v>
      </c>
      <c r="CT44" s="21"/>
      <c r="CU44" s="21"/>
      <c r="CV44" s="21"/>
      <c r="CW44" s="21"/>
      <c r="CX44" s="21"/>
      <c r="CY44" s="21"/>
      <c r="CZ44" s="21"/>
      <c r="DA44" s="21"/>
      <c r="DB44" s="21"/>
      <c r="DC44" s="21"/>
      <c r="DD44" s="21"/>
      <c r="DE44" s="49"/>
      <c r="DF44" s="58"/>
      <c r="DG44" s="116"/>
      <c r="DH44" s="116"/>
      <c r="DI44" s="116"/>
      <c r="DJ44" s="117"/>
      <c r="DK44" s="58"/>
      <c r="DL44" s="116">
        <f>DL24-DL43</f>
        <v>116</v>
      </c>
      <c r="DM44" s="116"/>
      <c r="DN44" s="116"/>
      <c r="DO44" s="117"/>
      <c r="DP44" s="58"/>
      <c r="DQ44" s="116">
        <f>DQ24-DQ43</f>
        <v>1446</v>
      </c>
      <c r="DR44" s="116"/>
      <c r="DS44" s="116"/>
      <c r="DT44" s="117"/>
      <c r="DU44" s="58"/>
      <c r="DV44" s="116">
        <f>DV24-DV43</f>
        <v>1519</v>
      </c>
      <c r="DW44" s="116"/>
      <c r="DX44" s="116"/>
      <c r="DY44" s="117"/>
      <c r="DZ44" s="58"/>
      <c r="EA44" s="116">
        <f>EA24-EA43</f>
        <v>2227</v>
      </c>
      <c r="EB44" s="116"/>
      <c r="EC44" s="116"/>
      <c r="ED44" s="117"/>
      <c r="EE44" s="58"/>
      <c r="EF44" s="116">
        <f>EF24-EF43</f>
        <v>5785</v>
      </c>
      <c r="EG44" s="116"/>
      <c r="EH44" s="116"/>
      <c r="EI44" s="117"/>
      <c r="EJ44" s="58"/>
      <c r="EK44" s="116">
        <f>EK24-EK43</f>
        <v>11546</v>
      </c>
      <c r="EL44" s="116"/>
      <c r="EM44" s="116"/>
      <c r="EN44" s="117"/>
      <c r="EO44" s="58"/>
      <c r="EP44" s="116">
        <v>0</v>
      </c>
      <c r="EQ44" s="116"/>
      <c r="ER44" s="116"/>
      <c r="ES44" s="117"/>
      <c r="ET44" s="10"/>
      <c r="EU44" s="114"/>
      <c r="EV44" s="115"/>
      <c r="EW44" s="115"/>
      <c r="EX44" s="10"/>
      <c r="EY44" s="10"/>
      <c r="EZ44" s="10"/>
      <c r="FA44" s="10"/>
      <c r="FB44" s="10"/>
      <c r="FC44" s="10"/>
      <c r="FD44" s="10"/>
      <c r="FE44" s="10"/>
      <c r="FF44" s="10"/>
      <c r="FG44" s="10"/>
      <c r="FH44" s="10"/>
      <c r="FI44" s="10"/>
      <c r="FJ44" s="10"/>
      <c r="FK44" s="10"/>
      <c r="FL44" s="10"/>
      <c r="FM44" s="10"/>
      <c r="FN44" s="10"/>
      <c r="FO44" s="10"/>
      <c r="FP44" s="10"/>
      <c r="FQ44" s="10"/>
      <c r="FR44" s="10"/>
      <c r="FS44" s="10"/>
      <c r="FT44" s="10"/>
      <c r="FU44" s="10"/>
      <c r="FV44" s="10"/>
      <c r="FW44" s="10"/>
      <c r="FX44" s="10"/>
      <c r="FY44" s="10"/>
      <c r="FZ44" s="10"/>
      <c r="GA44" s="10"/>
      <c r="GB44" s="10"/>
      <c r="GC44" s="10"/>
      <c r="GD44" s="10"/>
      <c r="GE44" s="10"/>
      <c r="GF44" s="10"/>
      <c r="GG44" s="10"/>
      <c r="GH44" s="10"/>
      <c r="GI44" s="10"/>
      <c r="GJ44" s="10"/>
      <c r="GK44" s="10"/>
      <c r="GL44" s="10"/>
      <c r="GM44" s="10"/>
      <c r="GN44" s="10"/>
      <c r="GO44" s="10"/>
      <c r="GP44" s="10"/>
      <c r="GQ44" s="10"/>
      <c r="GR44" s="10"/>
      <c r="GS44" s="10"/>
      <c r="GT44" s="10"/>
      <c r="GU44" s="10"/>
      <c r="GV44" s="10"/>
    </row>
    <row r="45" spans="1:204" ht="16.350000000000001" customHeight="1" thickBot="1">
      <c r="B45" s="122" t="s">
        <v>93</v>
      </c>
      <c r="C45" s="122"/>
      <c r="D45" s="122"/>
      <c r="E45" s="122"/>
      <c r="F45" s="122"/>
      <c r="G45" s="3"/>
      <c r="H45" s="123">
        <f>H43+H44</f>
        <v>4740</v>
      </c>
      <c r="I45" s="123"/>
      <c r="J45" s="123"/>
      <c r="K45" s="124"/>
      <c r="L45" s="79"/>
      <c r="M45" s="125">
        <f>M43+M44</f>
        <v>1560</v>
      </c>
      <c r="N45" s="125"/>
      <c r="O45" s="125"/>
      <c r="P45" s="126"/>
      <c r="Q45" s="85"/>
      <c r="R45" s="127">
        <v>6300</v>
      </c>
      <c r="S45" s="127"/>
      <c r="T45" s="127"/>
      <c r="U45" s="128"/>
      <c r="AH45" s="42"/>
      <c r="AI45" s="10"/>
      <c r="AJ45" s="10"/>
      <c r="AK45" s="10"/>
      <c r="AL45" s="10"/>
      <c r="AM45" s="10"/>
      <c r="AN45" s="10"/>
      <c r="AO45" s="10"/>
      <c r="AP45" s="10"/>
      <c r="AQ45" s="10"/>
      <c r="AR45" s="10"/>
      <c r="AS45" s="10"/>
      <c r="AT45" s="10"/>
      <c r="AU45" s="10"/>
      <c r="AV45" s="10"/>
      <c r="AW45" s="10"/>
      <c r="AX45" s="10"/>
      <c r="AY45" s="10"/>
      <c r="AZ45" s="10"/>
      <c r="BA45" s="10"/>
      <c r="BB45" s="10"/>
      <c r="BC45" s="10"/>
      <c r="BD45" s="10"/>
      <c r="BE45" s="10"/>
      <c r="BF45" s="10"/>
      <c r="BG45" s="10"/>
      <c r="BH45" s="10"/>
      <c r="BI45" s="10"/>
      <c r="BK45" s="10"/>
      <c r="BL45" s="10"/>
      <c r="BM45" s="10"/>
      <c r="BN45" s="10"/>
      <c r="BO45" s="10"/>
      <c r="BP45" s="10"/>
      <c r="BQ45" s="10"/>
      <c r="BR45" s="10"/>
      <c r="BS45" s="10"/>
      <c r="BT45" s="10"/>
      <c r="BU45" s="10"/>
      <c r="BV45" s="10"/>
      <c r="BW45" s="10"/>
      <c r="BX45" s="10"/>
      <c r="BY45" s="10"/>
      <c r="BZ45" s="10"/>
      <c r="CA45" s="10"/>
      <c r="CB45" s="10"/>
      <c r="CC45" s="10"/>
      <c r="CD45" s="10"/>
      <c r="CE45" s="10"/>
      <c r="CF45" s="10"/>
      <c r="CG45" s="10"/>
      <c r="CH45" s="10"/>
      <c r="CI45" s="10"/>
      <c r="CJ45" s="10"/>
      <c r="CK45" s="10"/>
      <c r="CL45" s="10"/>
      <c r="CM45" s="10"/>
      <c r="CN45" s="10"/>
      <c r="CO45" s="26"/>
      <c r="CP45" s="19"/>
      <c r="CQ45" s="21"/>
      <c r="CR45" s="21"/>
      <c r="CS45" s="75" t="s">
        <v>188</v>
      </c>
      <c r="CT45" s="76"/>
      <c r="CU45" s="76"/>
      <c r="CV45" s="76"/>
      <c r="CW45" s="76"/>
      <c r="CX45" s="76"/>
      <c r="CY45" s="76"/>
      <c r="CZ45" s="76"/>
      <c r="DA45" s="76"/>
      <c r="DB45" s="76"/>
      <c r="DC45" s="76"/>
      <c r="DD45" s="76"/>
      <c r="DE45" s="77"/>
      <c r="DF45" s="70"/>
      <c r="DG45" s="120"/>
      <c r="DH45" s="120"/>
      <c r="DI45" s="120"/>
      <c r="DJ45" s="121"/>
      <c r="DK45" s="70"/>
      <c r="DL45" s="120">
        <f>DL43+DL44</f>
        <v>286</v>
      </c>
      <c r="DM45" s="120"/>
      <c r="DN45" s="120"/>
      <c r="DO45" s="121"/>
      <c r="DP45" s="71"/>
      <c r="DQ45" s="120">
        <f>DQ43+DQ44</f>
        <v>2946</v>
      </c>
      <c r="DR45" s="120"/>
      <c r="DS45" s="120"/>
      <c r="DT45" s="121"/>
      <c r="DU45" s="70"/>
      <c r="DV45" s="120">
        <f>DV43+DV44</f>
        <v>4419</v>
      </c>
      <c r="DW45" s="120"/>
      <c r="DX45" s="120"/>
      <c r="DY45" s="121"/>
      <c r="DZ45" s="70"/>
      <c r="EA45" s="120">
        <f>EA43+EA44</f>
        <v>3171</v>
      </c>
      <c r="EB45" s="120"/>
      <c r="EC45" s="120"/>
      <c r="ED45" s="121"/>
      <c r="EE45" s="70"/>
      <c r="EF45" s="120">
        <f>EF43+EF44</f>
        <v>7117</v>
      </c>
      <c r="EG45" s="120"/>
      <c r="EH45" s="120"/>
      <c r="EI45" s="121"/>
      <c r="EJ45" s="70"/>
      <c r="EK45" s="120">
        <f>EK43+EK44</f>
        <v>14260</v>
      </c>
      <c r="EL45" s="120"/>
      <c r="EM45" s="120"/>
      <c r="EN45" s="121"/>
      <c r="EO45" s="70"/>
      <c r="EP45" s="120">
        <f>EP24</f>
        <v>23246</v>
      </c>
      <c r="EQ45" s="120"/>
      <c r="ER45" s="120"/>
      <c r="ES45" s="121"/>
      <c r="ET45" s="10"/>
      <c r="EU45" s="114"/>
      <c r="EV45" s="115"/>
      <c r="EW45" s="115"/>
      <c r="EX45" s="10"/>
      <c r="EY45" s="10"/>
      <c r="EZ45" s="10"/>
      <c r="FA45" s="10"/>
      <c r="FB45" s="10"/>
      <c r="FC45" s="10"/>
      <c r="FD45" s="10"/>
      <c r="FE45" s="10"/>
      <c r="FF45" s="10"/>
      <c r="FG45" s="10"/>
      <c r="FH45" s="10"/>
      <c r="FI45" s="10"/>
      <c r="FJ45" s="10"/>
      <c r="FK45" s="10"/>
      <c r="FL45" s="10"/>
      <c r="FM45" s="10"/>
      <c r="FN45" s="10"/>
      <c r="FO45" s="10"/>
      <c r="FP45" s="10"/>
      <c r="FQ45" s="10"/>
      <c r="FR45" s="10"/>
      <c r="FS45" s="10"/>
      <c r="FT45" s="10"/>
      <c r="FU45" s="10"/>
      <c r="FV45" s="10"/>
      <c r="FW45" s="10"/>
      <c r="FX45" s="10"/>
      <c r="FY45" s="10"/>
      <c r="FZ45" s="10"/>
      <c r="GA45" s="10"/>
      <c r="GB45" s="10"/>
      <c r="GC45" s="10"/>
      <c r="GD45" s="10"/>
      <c r="GE45" s="10"/>
      <c r="GF45" s="10"/>
      <c r="GG45" s="10"/>
      <c r="GH45" s="10"/>
      <c r="GI45" s="10"/>
      <c r="GJ45" s="10"/>
      <c r="GK45" s="10"/>
      <c r="GL45" s="10"/>
      <c r="GM45" s="10"/>
      <c r="GN45" s="10"/>
      <c r="GO45" s="10"/>
      <c r="GP45" s="10"/>
      <c r="GQ45" s="10"/>
      <c r="GR45" s="10"/>
      <c r="GS45" s="10"/>
      <c r="GT45" s="10"/>
      <c r="GU45" s="10"/>
      <c r="GV45" s="10"/>
    </row>
    <row r="46" spans="1:204" ht="16.350000000000001" customHeight="1" thickBot="1">
      <c r="BK46" s="10"/>
      <c r="BL46" s="10"/>
      <c r="BM46" s="10"/>
      <c r="BN46" s="10"/>
      <c r="BO46" s="10"/>
      <c r="BP46" s="10"/>
      <c r="BQ46" s="10"/>
      <c r="BR46" s="10"/>
      <c r="BS46" s="10"/>
      <c r="BT46" s="10"/>
      <c r="BU46" s="10"/>
      <c r="BV46" s="10"/>
      <c r="BW46" s="10"/>
      <c r="BX46" s="10"/>
      <c r="BY46" s="10"/>
      <c r="BZ46" s="10"/>
      <c r="CA46" s="10"/>
      <c r="CB46" s="10"/>
      <c r="CC46" s="10"/>
      <c r="CD46" s="10"/>
      <c r="CE46" s="10"/>
      <c r="CF46" s="10"/>
      <c r="CG46" s="10"/>
      <c r="CH46" s="10"/>
      <c r="CI46" s="10"/>
      <c r="CJ46" s="10"/>
      <c r="CK46" s="10"/>
      <c r="CL46" s="10"/>
      <c r="CM46" s="10"/>
      <c r="CN46" s="10"/>
      <c r="CO46" s="26"/>
      <c r="CP46" s="93"/>
      <c r="CQ46" s="94"/>
      <c r="CR46" s="94"/>
      <c r="CS46" s="21"/>
      <c r="CT46" s="21" t="s">
        <v>189</v>
      </c>
      <c r="CU46" s="21"/>
      <c r="CV46" s="21"/>
      <c r="CW46" s="21"/>
      <c r="CX46" s="21"/>
      <c r="CY46" s="21"/>
      <c r="CZ46" s="21"/>
      <c r="DA46" s="21"/>
      <c r="DB46" s="21"/>
      <c r="DC46" s="21"/>
      <c r="DD46" s="21"/>
      <c r="DE46" s="49"/>
      <c r="DF46" s="129"/>
      <c r="DG46" s="130"/>
      <c r="DH46" s="130"/>
      <c r="DI46" s="130"/>
      <c r="DJ46" s="131"/>
      <c r="DK46" s="58"/>
      <c r="DL46" s="116">
        <f>DL44</f>
        <v>116</v>
      </c>
      <c r="DM46" s="116"/>
      <c r="DN46" s="116"/>
      <c r="DO46" s="116"/>
      <c r="DP46" s="59" t="s">
        <v>205</v>
      </c>
      <c r="DQ46" s="132">
        <f>DL46+DQ44</f>
        <v>1562</v>
      </c>
      <c r="DR46" s="132"/>
      <c r="DS46" s="132"/>
      <c r="DT46" s="133"/>
      <c r="DU46" s="54"/>
      <c r="DV46" s="116">
        <f>DQ46+DV44</f>
        <v>3081</v>
      </c>
      <c r="DW46" s="116"/>
      <c r="DX46" s="116"/>
      <c r="DY46" s="117"/>
      <c r="DZ46" s="58"/>
      <c r="EA46" s="116">
        <f>DV46+EA44</f>
        <v>5308</v>
      </c>
      <c r="EB46" s="116"/>
      <c r="EC46" s="116"/>
      <c r="ED46" s="117"/>
      <c r="EE46" s="58"/>
      <c r="EF46" s="116">
        <f>EA46+EF44</f>
        <v>11093</v>
      </c>
      <c r="EG46" s="116"/>
      <c r="EH46" s="116"/>
      <c r="EI46" s="117"/>
      <c r="EJ46" s="58"/>
      <c r="EK46" s="116">
        <f>EF46+EK44</f>
        <v>22639</v>
      </c>
      <c r="EL46" s="116"/>
      <c r="EM46" s="116"/>
      <c r="EN46" s="117"/>
      <c r="EO46" s="58"/>
      <c r="EP46" s="118">
        <v>0</v>
      </c>
      <c r="EQ46" s="118"/>
      <c r="ER46" s="118"/>
      <c r="ES46" s="119"/>
      <c r="ET46" s="10"/>
      <c r="EU46" s="114"/>
      <c r="EV46" s="115"/>
      <c r="EW46" s="115"/>
      <c r="EX46" s="10"/>
      <c r="EY46" s="10"/>
      <c r="EZ46" s="10"/>
      <c r="FA46" s="10"/>
      <c r="FB46" s="10"/>
      <c r="FC46" s="10"/>
      <c r="FD46" s="10"/>
      <c r="FE46" s="10"/>
      <c r="FF46" s="10"/>
      <c r="FG46" s="10"/>
      <c r="FH46" s="10"/>
      <c r="FI46" s="10"/>
      <c r="FJ46" s="10"/>
      <c r="FK46" s="10"/>
      <c r="FL46" s="10"/>
      <c r="FM46" s="10"/>
      <c r="FN46" s="10"/>
      <c r="FO46" s="10"/>
      <c r="FP46" s="10"/>
      <c r="FQ46" s="10"/>
      <c r="FR46" s="10"/>
      <c r="FS46" s="10"/>
      <c r="FT46" s="10"/>
      <c r="FU46" s="10"/>
      <c r="FV46" s="10"/>
      <c r="FW46" s="10"/>
      <c r="FX46" s="10"/>
      <c r="FY46" s="10"/>
      <c r="FZ46" s="10"/>
      <c r="GA46" s="10"/>
      <c r="GB46" s="10"/>
      <c r="GC46" s="10"/>
      <c r="GD46" s="10"/>
      <c r="GE46" s="10"/>
      <c r="GF46" s="10"/>
      <c r="GG46" s="10"/>
      <c r="GH46" s="10"/>
      <c r="GI46" s="10"/>
      <c r="GJ46" s="10"/>
      <c r="GK46" s="10"/>
      <c r="GL46" s="10"/>
      <c r="GM46" s="10"/>
      <c r="GN46" s="10"/>
      <c r="GO46" s="10"/>
      <c r="GP46" s="10"/>
      <c r="GQ46" s="10"/>
      <c r="GR46" s="10"/>
      <c r="GS46" s="10"/>
      <c r="GT46" s="10"/>
      <c r="GU46" s="10"/>
      <c r="GV46" s="10"/>
    </row>
    <row r="47" spans="1:204" ht="16.350000000000001" customHeight="1">
      <c r="BK47" s="10"/>
      <c r="BL47" s="10"/>
      <c r="BM47" s="10"/>
      <c r="BN47" s="10"/>
      <c r="BO47" s="10"/>
      <c r="BP47" s="10"/>
      <c r="BQ47" s="10"/>
      <c r="BR47" s="10"/>
      <c r="BS47" s="10"/>
      <c r="BT47" s="10"/>
      <c r="BU47" s="10"/>
      <c r="BV47" s="10"/>
      <c r="BW47" s="10"/>
      <c r="BX47" s="10"/>
      <c r="BY47" s="10"/>
      <c r="BZ47" s="10"/>
      <c r="CA47" s="10"/>
      <c r="CB47" s="10"/>
      <c r="CC47" s="10"/>
      <c r="CD47" s="10"/>
      <c r="CE47" s="10"/>
      <c r="CF47" s="10"/>
      <c r="CG47" s="10"/>
      <c r="CH47" s="10"/>
      <c r="CI47" s="10"/>
      <c r="CJ47" s="10"/>
      <c r="CK47" s="10"/>
      <c r="CL47" s="10"/>
      <c r="CM47" s="10"/>
      <c r="CN47" s="10"/>
      <c r="CO47" s="26"/>
      <c r="CP47" s="18"/>
      <c r="CQ47" s="18"/>
      <c r="CR47" s="18"/>
      <c r="CS47" s="26"/>
      <c r="CT47" s="26"/>
      <c r="CU47" s="26"/>
      <c r="CV47" s="26"/>
      <c r="CW47" s="26"/>
      <c r="CX47" s="26"/>
      <c r="CY47" s="26"/>
      <c r="CZ47" s="26"/>
      <c r="DA47" s="26"/>
      <c r="DB47" s="26"/>
      <c r="DC47" s="26"/>
      <c r="DD47" s="26"/>
      <c r="DE47" s="26"/>
      <c r="DF47" s="26"/>
      <c r="DG47" s="26"/>
      <c r="DH47" s="26"/>
      <c r="DI47" s="26"/>
      <c r="DJ47" s="26"/>
      <c r="DK47" s="26"/>
      <c r="DL47" s="26"/>
      <c r="DM47" s="26"/>
      <c r="DN47" s="26"/>
      <c r="DO47" s="26"/>
      <c r="DP47" s="26"/>
      <c r="DQ47" s="26"/>
      <c r="DR47" s="26"/>
      <c r="DS47" s="26"/>
      <c r="DT47" s="26"/>
      <c r="DU47" s="26"/>
      <c r="DV47" s="26"/>
      <c r="DW47" s="26"/>
      <c r="DX47" s="10"/>
      <c r="DY47" s="10"/>
      <c r="DZ47" s="10"/>
      <c r="EA47" s="10"/>
      <c r="EB47" s="10"/>
      <c r="EC47" s="10"/>
      <c r="ED47" s="10"/>
      <c r="EE47" s="10"/>
      <c r="EF47" s="10"/>
      <c r="EG47" s="10"/>
      <c r="EH47" s="10"/>
      <c r="EI47" s="10"/>
      <c r="EJ47" s="10"/>
      <c r="EK47" s="10"/>
      <c r="EL47" s="10"/>
      <c r="EM47" s="10"/>
      <c r="EN47" s="10"/>
      <c r="EO47" s="10"/>
      <c r="EP47" s="10"/>
      <c r="EQ47" s="10"/>
      <c r="ER47" s="10"/>
      <c r="ES47" s="10"/>
      <c r="EY47" s="10"/>
      <c r="EZ47" s="10"/>
      <c r="FA47" s="10"/>
      <c r="FB47" s="10"/>
      <c r="FC47" s="10"/>
      <c r="FD47" s="10"/>
      <c r="FE47" s="10"/>
      <c r="FF47" s="10"/>
      <c r="FG47" s="10"/>
      <c r="FH47" s="10"/>
      <c r="FI47" s="10"/>
      <c r="FJ47" s="10"/>
      <c r="FK47" s="10"/>
      <c r="FL47" s="10"/>
      <c r="FM47" s="10"/>
      <c r="FN47" s="10"/>
      <c r="FO47" s="10"/>
      <c r="FP47" s="10"/>
      <c r="FQ47" s="10"/>
      <c r="FR47" s="10"/>
      <c r="FS47" s="10"/>
      <c r="FT47" s="10"/>
      <c r="FU47" s="10"/>
      <c r="FV47" s="10"/>
      <c r="FW47" s="10"/>
      <c r="FX47" s="10"/>
      <c r="FY47" s="10"/>
      <c r="FZ47" s="10"/>
      <c r="GA47" s="10"/>
      <c r="GB47" s="10"/>
      <c r="GC47" s="10"/>
      <c r="GD47" s="10"/>
      <c r="GE47" s="10"/>
      <c r="GF47" s="10"/>
      <c r="GG47" s="10"/>
      <c r="GH47" s="10"/>
      <c r="GI47" s="10"/>
      <c r="GJ47" s="10"/>
      <c r="GK47" s="10"/>
      <c r="GL47" s="10"/>
      <c r="GM47" s="10"/>
      <c r="GN47" s="10"/>
      <c r="GO47" s="10"/>
      <c r="GP47" s="10"/>
      <c r="GQ47" s="10"/>
      <c r="GR47" s="10"/>
      <c r="GS47" s="10"/>
      <c r="GT47" s="10"/>
      <c r="GU47" s="10"/>
      <c r="GV47" s="10"/>
    </row>
    <row r="48" spans="1:204" ht="16.350000000000001" customHeight="1">
      <c r="CO48" s="18"/>
      <c r="CP48" s="18"/>
      <c r="CQ48" s="18"/>
      <c r="CR48" s="18"/>
      <c r="CS48" s="18"/>
      <c r="CT48" s="18"/>
      <c r="CU48" s="18"/>
      <c r="CV48" s="18"/>
      <c r="CW48" s="18"/>
      <c r="CX48" s="18"/>
      <c r="CY48" s="18"/>
      <c r="CZ48" s="18"/>
      <c r="DA48" s="18"/>
      <c r="DB48" s="18"/>
      <c r="DC48" s="18"/>
      <c r="DD48" s="18"/>
      <c r="DE48" s="18"/>
      <c r="DF48" s="18"/>
      <c r="DG48" s="18"/>
      <c r="DH48" s="18"/>
      <c r="DI48" s="18"/>
      <c r="DJ48" s="18"/>
      <c r="DK48" s="18"/>
      <c r="DL48" s="18"/>
      <c r="DM48" s="18"/>
      <c r="DN48" s="18"/>
      <c r="DO48" s="18"/>
      <c r="DP48" s="18"/>
      <c r="DQ48" s="18"/>
      <c r="DR48" s="18"/>
      <c r="DS48" s="18"/>
      <c r="DT48" s="18"/>
      <c r="DU48" s="18"/>
      <c r="DV48" s="18"/>
      <c r="DW48" s="18"/>
      <c r="EB48" s="110">
        <f>DV46*S39</f>
        <v>61.620000000000005</v>
      </c>
      <c r="EC48" s="110"/>
      <c r="ED48" s="110"/>
    </row>
    <row r="49" spans="93:127">
      <c r="CO49" s="18"/>
      <c r="CP49" s="18"/>
      <c r="CQ49" s="18"/>
      <c r="CR49" s="18"/>
      <c r="CS49" s="18"/>
      <c r="CT49" s="18"/>
      <c r="CU49" s="18"/>
      <c r="CV49" s="18"/>
      <c r="CW49" s="18"/>
      <c r="CX49" s="18"/>
      <c r="CY49" s="18"/>
      <c r="CZ49" s="18"/>
      <c r="DA49" s="18"/>
      <c r="DB49" s="18"/>
      <c r="DC49" s="18"/>
      <c r="DD49" s="18"/>
      <c r="DE49" s="18"/>
      <c r="DF49" s="18"/>
      <c r="DG49" s="18"/>
      <c r="DH49" s="18"/>
      <c r="DI49" s="18"/>
      <c r="DJ49" s="18"/>
      <c r="DK49" s="18"/>
      <c r="DL49" s="18"/>
      <c r="DM49" s="18"/>
      <c r="DN49" s="18"/>
      <c r="DO49" s="18"/>
      <c r="DP49" s="18"/>
      <c r="DQ49" s="18"/>
      <c r="DR49" s="18"/>
      <c r="DS49" s="18"/>
      <c r="DT49" s="18"/>
      <c r="DU49" s="18"/>
      <c r="DV49" s="18"/>
      <c r="DW49" s="18"/>
    </row>
    <row r="50" spans="93:127">
      <c r="CO50" s="18"/>
      <c r="CS50" s="18"/>
      <c r="CT50" s="18"/>
      <c r="CU50" s="18"/>
      <c r="CV50" s="18"/>
      <c r="CW50" s="18"/>
      <c r="CX50" s="18"/>
      <c r="CY50" s="18"/>
      <c r="CZ50" s="18"/>
      <c r="DA50" s="18"/>
      <c r="DB50" s="18"/>
      <c r="DC50" s="18"/>
      <c r="DD50" s="18"/>
      <c r="DE50" s="18"/>
      <c r="DF50" s="18"/>
      <c r="DG50" s="18"/>
      <c r="DH50" s="18"/>
      <c r="DI50" s="18"/>
      <c r="DJ50" s="18"/>
      <c r="DK50" s="18"/>
      <c r="DL50" s="18"/>
      <c r="DM50" s="18"/>
      <c r="DN50" s="18"/>
      <c r="DO50" s="18"/>
      <c r="DP50" s="18"/>
      <c r="DQ50" s="18"/>
      <c r="DR50" s="18"/>
      <c r="DS50" s="18"/>
      <c r="DT50" s="18"/>
      <c r="DU50" s="18"/>
      <c r="DV50" s="18"/>
      <c r="DW50" s="18"/>
    </row>
  </sheetData>
  <sheetProtection algorithmName="SHA-512" hashValue="VCTPX3wtjTaiBRY6Jh+1i5ArGrUG5gPJISTL9fO9hQ2NX0iUeJqi6VBpaI7iFun2lYWAyacvR4FX/Tz8IOE0fQ==" saltValue="canzOThuu1IsKhKMXXTtIQ==" spinCount="100000" sheet="1" objects="1" scenarios="1"/>
  <mergeCells count="481">
    <mergeCell ref="EK19:EN19"/>
    <mergeCell ref="EP19:ES19"/>
    <mergeCell ref="EF20:EI20"/>
    <mergeCell ref="EK20:EN20"/>
    <mergeCell ref="EB48:ED48"/>
    <mergeCell ref="EU19:EW19"/>
    <mergeCell ref="DG10:DJ10"/>
    <mergeCell ref="DL10:DO10"/>
    <mergeCell ref="DQ10:DT10"/>
    <mergeCell ref="DV10:DY10"/>
    <mergeCell ref="EA10:ED10"/>
    <mergeCell ref="EF10:EI10"/>
    <mergeCell ref="EK10:EN10"/>
    <mergeCell ref="EP10:ES10"/>
    <mergeCell ref="DL18:DO18"/>
    <mergeCell ref="DQ18:DT18"/>
    <mergeCell ref="DV18:DY18"/>
    <mergeCell ref="EA18:ED18"/>
    <mergeCell ref="EF18:EI18"/>
    <mergeCell ref="EK18:EN18"/>
    <mergeCell ref="EP18:ES18"/>
    <mergeCell ref="DG17:DJ17"/>
    <mergeCell ref="DL17:DO17"/>
    <mergeCell ref="DQ17:DT17"/>
    <mergeCell ref="DV17:DY17"/>
    <mergeCell ref="DG11:DJ11"/>
    <mergeCell ref="DL11:DO11"/>
    <mergeCell ref="DQ11:DT11"/>
    <mergeCell ref="DV11:DY11"/>
    <mergeCell ref="EA11:ED11"/>
    <mergeCell ref="EF11:EI11"/>
    <mergeCell ref="EK11:EN11"/>
    <mergeCell ref="EP11:ES11"/>
    <mergeCell ref="EP12:ES12"/>
    <mergeCell ref="EP13:ES13"/>
    <mergeCell ref="EP14:ES14"/>
    <mergeCell ref="DG15:DJ15"/>
    <mergeCell ref="DL15:DO15"/>
    <mergeCell ref="DQ15:DT15"/>
    <mergeCell ref="EK15:EN15"/>
    <mergeCell ref="EP15:ES15"/>
    <mergeCell ref="DV16:DY16"/>
    <mergeCell ref="EA16:ED16"/>
    <mergeCell ref="EF16:EI16"/>
    <mergeCell ref="EK16:EN16"/>
    <mergeCell ref="EP16:ES16"/>
    <mergeCell ref="DG18:DJ18"/>
    <mergeCell ref="EF4:EI4"/>
    <mergeCell ref="EK4:EN4"/>
    <mergeCell ref="EJ2:EN2"/>
    <mergeCell ref="EO2:ES2"/>
    <mergeCell ref="CP3:CR3"/>
    <mergeCell ref="DG3:DJ3"/>
    <mergeCell ref="DL3:DO3"/>
    <mergeCell ref="DQ3:DT3"/>
    <mergeCell ref="DV3:DY3"/>
    <mergeCell ref="EA3:ED3"/>
    <mergeCell ref="EF3:EI3"/>
    <mergeCell ref="EK3:EN3"/>
    <mergeCell ref="DF2:DJ2"/>
    <mergeCell ref="DK2:DO2"/>
    <mergeCell ref="DP2:DT2"/>
    <mergeCell ref="DU2:DY2"/>
    <mergeCell ref="DZ2:ED2"/>
    <mergeCell ref="EE2:EI2"/>
    <mergeCell ref="EP3:ES3"/>
    <mergeCell ref="EF6:EI6"/>
    <mergeCell ref="EK6:EN6"/>
    <mergeCell ref="EP6:ES6"/>
    <mergeCell ref="EF7:EI7"/>
    <mergeCell ref="EP7:ES7"/>
    <mergeCell ref="EP4:ES4"/>
    <mergeCell ref="AY5:AZ5"/>
    <mergeCell ref="CX5:DE5"/>
    <mergeCell ref="DG5:DJ5"/>
    <mergeCell ref="DL5:DO5"/>
    <mergeCell ref="DQ5:DT5"/>
    <mergeCell ref="DV5:DY5"/>
    <mergeCell ref="EA5:ED5"/>
    <mergeCell ref="EF5:EI5"/>
    <mergeCell ref="EK5:EN5"/>
    <mergeCell ref="EP5:ES5"/>
    <mergeCell ref="AY4:AZ4"/>
    <mergeCell ref="CX4:DE4"/>
    <mergeCell ref="DG4:DJ4"/>
    <mergeCell ref="DL4:DO4"/>
    <mergeCell ref="DQ4:DT4"/>
    <mergeCell ref="DV4:DY4"/>
    <mergeCell ref="EA4:ED4"/>
    <mergeCell ref="AZ7:BA7"/>
    <mergeCell ref="DG7:DJ7"/>
    <mergeCell ref="DL7:DO7"/>
    <mergeCell ref="DQ7:DT7"/>
    <mergeCell ref="DV7:DY7"/>
    <mergeCell ref="EA7:ED7"/>
    <mergeCell ref="DG6:DJ6"/>
    <mergeCell ref="DL6:DO6"/>
    <mergeCell ref="DQ6:DT6"/>
    <mergeCell ref="DV6:DY6"/>
    <mergeCell ref="EA6:ED6"/>
    <mergeCell ref="EF8:EI8"/>
    <mergeCell ref="EK8:EN8"/>
    <mergeCell ref="EK7:EN7"/>
    <mergeCell ref="EP8:ES8"/>
    <mergeCell ref="AU9:AV9"/>
    <mergeCell ref="BE9:BF9"/>
    <mergeCell ref="DG9:DJ9"/>
    <mergeCell ref="DL9:DO9"/>
    <mergeCell ref="DQ9:DT9"/>
    <mergeCell ref="DV9:DY9"/>
    <mergeCell ref="EA9:ED9"/>
    <mergeCell ref="EF9:EI9"/>
    <mergeCell ref="EK9:EN9"/>
    <mergeCell ref="EP9:ES9"/>
    <mergeCell ref="AY8:AZ8"/>
    <mergeCell ref="BN8:BO8"/>
    <mergeCell ref="DG8:DJ8"/>
    <mergeCell ref="DL8:DO8"/>
    <mergeCell ref="DQ8:DT8"/>
    <mergeCell ref="DV8:DY8"/>
    <mergeCell ref="EA8:ED8"/>
    <mergeCell ref="K11:L11"/>
    <mergeCell ref="BR11:BS11"/>
    <mergeCell ref="DG12:DJ12"/>
    <mergeCell ref="DL12:DO12"/>
    <mergeCell ref="DQ12:DT12"/>
    <mergeCell ref="DV12:DY12"/>
    <mergeCell ref="EA12:ED12"/>
    <mergeCell ref="EF12:EI12"/>
    <mergeCell ref="EK12:EN12"/>
    <mergeCell ref="K12:L12"/>
    <mergeCell ref="AZ12:BA12"/>
    <mergeCell ref="J13:L13"/>
    <mergeCell ref="AZ13:BA13"/>
    <mergeCell ref="DG14:DJ14"/>
    <mergeCell ref="DL14:DO14"/>
    <mergeCell ref="DQ14:DT14"/>
    <mergeCell ref="DV14:DY14"/>
    <mergeCell ref="EA14:ED14"/>
    <mergeCell ref="EF14:EI14"/>
    <mergeCell ref="EK14:EN14"/>
    <mergeCell ref="DG13:DJ13"/>
    <mergeCell ref="DL13:DO13"/>
    <mergeCell ref="DQ13:DT13"/>
    <mergeCell ref="DV13:DY13"/>
    <mergeCell ref="EA13:ED13"/>
    <mergeCell ref="EF13:EI13"/>
    <mergeCell ref="EK13:EN13"/>
    <mergeCell ref="J15:K15"/>
    <mergeCell ref="AX15:AY15"/>
    <mergeCell ref="BA15:BB15"/>
    <mergeCell ref="DG16:DJ16"/>
    <mergeCell ref="DL16:DO16"/>
    <mergeCell ref="DQ16:DT16"/>
    <mergeCell ref="DV15:DY15"/>
    <mergeCell ref="EA15:ED15"/>
    <mergeCell ref="EF15:EI15"/>
    <mergeCell ref="J16:K16"/>
    <mergeCell ref="EP20:ES20"/>
    <mergeCell ref="EA17:ED17"/>
    <mergeCell ref="EF17:EI17"/>
    <mergeCell ref="EK17:EN17"/>
    <mergeCell ref="EP17:ES17"/>
    <mergeCell ref="J20:L20"/>
    <mergeCell ref="DG21:DJ21"/>
    <mergeCell ref="DL21:DO21"/>
    <mergeCell ref="DQ21:DT21"/>
    <mergeCell ref="DV21:DY21"/>
    <mergeCell ref="EA21:ED21"/>
    <mergeCell ref="EF21:EI21"/>
    <mergeCell ref="K19:L19"/>
    <mergeCell ref="DG20:DJ20"/>
    <mergeCell ref="DL20:DO20"/>
    <mergeCell ref="DQ20:DT20"/>
    <mergeCell ref="DV20:DY20"/>
    <mergeCell ref="EA20:ED20"/>
    <mergeCell ref="DG19:DJ19"/>
    <mergeCell ref="DL19:DO19"/>
    <mergeCell ref="DQ19:DT19"/>
    <mergeCell ref="DV19:DY19"/>
    <mergeCell ref="EA19:ED19"/>
    <mergeCell ref="EF19:EI19"/>
    <mergeCell ref="EK21:EN21"/>
    <mergeCell ref="EP21:ES21"/>
    <mergeCell ref="BX21:BZ21"/>
    <mergeCell ref="DG22:DJ22"/>
    <mergeCell ref="DL22:DO22"/>
    <mergeCell ref="DQ22:DT22"/>
    <mergeCell ref="DV22:DY22"/>
    <mergeCell ref="EA22:ED22"/>
    <mergeCell ref="EF22:EI22"/>
    <mergeCell ref="EK22:EN22"/>
    <mergeCell ref="EP22:ES22"/>
    <mergeCell ref="EK23:EN23"/>
    <mergeCell ref="EP23:ES23"/>
    <mergeCell ref="EF24:EI24"/>
    <mergeCell ref="EK24:EN24"/>
    <mergeCell ref="EP24:ES24"/>
    <mergeCell ref="DL24:DO24"/>
    <mergeCell ref="DQ24:DT24"/>
    <mergeCell ref="DV24:DY24"/>
    <mergeCell ref="EA24:ED24"/>
    <mergeCell ref="BW23:BY23"/>
    <mergeCell ref="DG24:DJ24"/>
    <mergeCell ref="DG23:DJ23"/>
    <mergeCell ref="DL23:DO23"/>
    <mergeCell ref="DQ23:DT23"/>
    <mergeCell ref="DV23:DY23"/>
    <mergeCell ref="EA23:ED23"/>
    <mergeCell ref="CP24:CR24"/>
    <mergeCell ref="EF23:EI23"/>
    <mergeCell ref="EF25:EI25"/>
    <mergeCell ref="EK25:EN25"/>
    <mergeCell ref="EP25:ES25"/>
    <mergeCell ref="L25:M25"/>
    <mergeCell ref="CA25:CC25"/>
    <mergeCell ref="DG26:DJ26"/>
    <mergeCell ref="DL26:DO26"/>
    <mergeCell ref="DQ26:DT26"/>
    <mergeCell ref="DV26:DY26"/>
    <mergeCell ref="EA26:ED26"/>
    <mergeCell ref="DG25:DJ25"/>
    <mergeCell ref="DL25:DO25"/>
    <mergeCell ref="DQ25:DT25"/>
    <mergeCell ref="DV25:DY25"/>
    <mergeCell ref="EA25:ED25"/>
    <mergeCell ref="EF26:EI26"/>
    <mergeCell ref="EK26:EN26"/>
    <mergeCell ref="EP26:ES26"/>
    <mergeCell ref="AH24:AK24"/>
    <mergeCell ref="AL24:AO24"/>
    <mergeCell ref="AP24:AS24"/>
    <mergeCell ref="AT24:AW24"/>
    <mergeCell ref="AX24:BA24"/>
    <mergeCell ref="L26:M26"/>
    <mergeCell ref="DG27:DJ27"/>
    <mergeCell ref="DL27:DO27"/>
    <mergeCell ref="DQ27:DT27"/>
    <mergeCell ref="BB24:BE24"/>
    <mergeCell ref="BF24:BI24"/>
    <mergeCell ref="DV27:DY27"/>
    <mergeCell ref="EA27:ED27"/>
    <mergeCell ref="EF27:EI27"/>
    <mergeCell ref="EK27:EN27"/>
    <mergeCell ref="EP27:ES27"/>
    <mergeCell ref="EK28:EN28"/>
    <mergeCell ref="EP28:ES28"/>
    <mergeCell ref="L28:M28"/>
    <mergeCell ref="DG29:DJ29"/>
    <mergeCell ref="DL29:DO29"/>
    <mergeCell ref="DQ29:DT29"/>
    <mergeCell ref="DV29:DY29"/>
    <mergeCell ref="EA29:ED29"/>
    <mergeCell ref="EF29:EI29"/>
    <mergeCell ref="EK29:EN29"/>
    <mergeCell ref="EP29:ES29"/>
    <mergeCell ref="L27:M27"/>
    <mergeCell ref="Y27:Z27"/>
    <mergeCell ref="AB27:AC27"/>
    <mergeCell ref="DG28:DJ28"/>
    <mergeCell ref="DL28:DO28"/>
    <mergeCell ref="DQ28:DT28"/>
    <mergeCell ref="DV28:DY28"/>
    <mergeCell ref="EA28:ED28"/>
    <mergeCell ref="EF28:EI28"/>
    <mergeCell ref="R29:S29"/>
    <mergeCell ref="DG30:DJ30"/>
    <mergeCell ref="DL30:DO30"/>
    <mergeCell ref="DQ30:DT30"/>
    <mergeCell ref="DV30:DY30"/>
    <mergeCell ref="EA30:ED30"/>
    <mergeCell ref="EF30:EI30"/>
    <mergeCell ref="EK30:EN30"/>
    <mergeCell ref="P31:Q31"/>
    <mergeCell ref="W31:X31"/>
    <mergeCell ref="DG32:DJ32"/>
    <mergeCell ref="DL32:DO32"/>
    <mergeCell ref="DQ32:DT32"/>
    <mergeCell ref="DV32:DY32"/>
    <mergeCell ref="EA32:ED32"/>
    <mergeCell ref="EF32:EI32"/>
    <mergeCell ref="EK32:EN32"/>
    <mergeCell ref="EP30:ES30"/>
    <mergeCell ref="DG31:DJ31"/>
    <mergeCell ref="DL31:DO31"/>
    <mergeCell ref="DQ31:DT31"/>
    <mergeCell ref="DV31:DY31"/>
    <mergeCell ref="EA31:ED31"/>
    <mergeCell ref="EF31:EI31"/>
    <mergeCell ref="EK31:EN31"/>
    <mergeCell ref="EP31:ES31"/>
    <mergeCell ref="EP32:ES32"/>
    <mergeCell ref="R32:S32"/>
    <mergeCell ref="DG33:DJ33"/>
    <mergeCell ref="DL33:DO33"/>
    <mergeCell ref="DQ33:DT33"/>
    <mergeCell ref="DV33:DY33"/>
    <mergeCell ref="EA33:ED33"/>
    <mergeCell ref="EF33:EI33"/>
    <mergeCell ref="EK33:EN33"/>
    <mergeCell ref="EP33:ES33"/>
    <mergeCell ref="R33:S33"/>
    <mergeCell ref="AI33:AJ33"/>
    <mergeCell ref="AL33:AM33"/>
    <mergeCell ref="DG34:DJ34"/>
    <mergeCell ref="DL34:DO34"/>
    <mergeCell ref="DQ34:DT34"/>
    <mergeCell ref="DV34:DY34"/>
    <mergeCell ref="EA34:ED34"/>
    <mergeCell ref="EF34:EI34"/>
    <mergeCell ref="EK34:EN34"/>
    <mergeCell ref="EP34:ES34"/>
    <mergeCell ref="DG35:DJ35"/>
    <mergeCell ref="DL35:DO35"/>
    <mergeCell ref="DQ35:DT35"/>
    <mergeCell ref="DV35:DY35"/>
    <mergeCell ref="EA35:ED35"/>
    <mergeCell ref="EF35:EI35"/>
    <mergeCell ref="EK35:EN35"/>
    <mergeCell ref="EP35:ES35"/>
    <mergeCell ref="L35:M35"/>
    <mergeCell ref="DG36:DJ36"/>
    <mergeCell ref="DL36:DO36"/>
    <mergeCell ref="DQ36:DT36"/>
    <mergeCell ref="DV36:DY36"/>
    <mergeCell ref="EA36:ED36"/>
    <mergeCell ref="EF36:EI36"/>
    <mergeCell ref="EK36:EN36"/>
    <mergeCell ref="EP36:ES36"/>
    <mergeCell ref="L36:M36"/>
    <mergeCell ref="EP39:ES39"/>
    <mergeCell ref="S39:T39"/>
    <mergeCell ref="AM39:AN39"/>
    <mergeCell ref="BF39:BG39"/>
    <mergeCell ref="EF39:EI39"/>
    <mergeCell ref="DG37:DJ37"/>
    <mergeCell ref="DL37:DO37"/>
    <mergeCell ref="DQ37:DT37"/>
    <mergeCell ref="DV37:DY37"/>
    <mergeCell ref="EA37:ED37"/>
    <mergeCell ref="EF37:EI37"/>
    <mergeCell ref="EK37:EN37"/>
    <mergeCell ref="EP37:ES37"/>
    <mergeCell ref="DQ38:DT38"/>
    <mergeCell ref="DV38:DY38"/>
    <mergeCell ref="EA38:ED38"/>
    <mergeCell ref="EF38:EI38"/>
    <mergeCell ref="EK38:EN38"/>
    <mergeCell ref="EP38:ES38"/>
    <mergeCell ref="DG39:DJ39"/>
    <mergeCell ref="DL39:DO39"/>
    <mergeCell ref="DQ39:DT39"/>
    <mergeCell ref="DV39:DY39"/>
    <mergeCell ref="EA39:ED39"/>
    <mergeCell ref="R37:S37"/>
    <mergeCell ref="AV37:AW37"/>
    <mergeCell ref="AY37:AZ37"/>
    <mergeCell ref="BC37:BD37"/>
    <mergeCell ref="DG38:DJ38"/>
    <mergeCell ref="DL38:DO38"/>
    <mergeCell ref="EF40:EI40"/>
    <mergeCell ref="EK40:EN40"/>
    <mergeCell ref="EK39:EN39"/>
    <mergeCell ref="EP40:ES40"/>
    <mergeCell ref="DG41:DJ41"/>
    <mergeCell ref="DL41:DO41"/>
    <mergeCell ref="DQ41:DT41"/>
    <mergeCell ref="DV41:DY41"/>
    <mergeCell ref="EA41:ED41"/>
    <mergeCell ref="EF41:EI41"/>
    <mergeCell ref="EK41:EN41"/>
    <mergeCell ref="EP41:ES41"/>
    <mergeCell ref="DG40:DJ40"/>
    <mergeCell ref="DL40:DO40"/>
    <mergeCell ref="DQ40:DT40"/>
    <mergeCell ref="DV40:DY40"/>
    <mergeCell ref="EA40:ED40"/>
    <mergeCell ref="AR41:AS41"/>
    <mergeCell ref="AT41:AU41"/>
    <mergeCell ref="DG42:DJ42"/>
    <mergeCell ref="DL42:DO42"/>
    <mergeCell ref="DQ42:DT42"/>
    <mergeCell ref="DV42:DY42"/>
    <mergeCell ref="EA42:ED42"/>
    <mergeCell ref="EF42:EI42"/>
    <mergeCell ref="EK42:EN42"/>
    <mergeCell ref="EP42:ES42"/>
    <mergeCell ref="EF43:EI43"/>
    <mergeCell ref="EK43:EN43"/>
    <mergeCell ref="EP43:ES43"/>
    <mergeCell ref="B43:F43"/>
    <mergeCell ref="H43:K43"/>
    <mergeCell ref="M43:P43"/>
    <mergeCell ref="R43:U43"/>
    <mergeCell ref="AV43:AW43"/>
    <mergeCell ref="AY43:AZ43"/>
    <mergeCell ref="BC43:BD43"/>
    <mergeCell ref="B42:F42"/>
    <mergeCell ref="G42:K42"/>
    <mergeCell ref="L42:P42"/>
    <mergeCell ref="Q42:U42"/>
    <mergeCell ref="DG43:DJ43"/>
    <mergeCell ref="DL43:DO43"/>
    <mergeCell ref="DQ43:DT43"/>
    <mergeCell ref="DV43:DY43"/>
    <mergeCell ref="EA43:ED43"/>
    <mergeCell ref="EP44:ES44"/>
    <mergeCell ref="B45:F45"/>
    <mergeCell ref="H45:K45"/>
    <mergeCell ref="M45:P45"/>
    <mergeCell ref="R45:U45"/>
    <mergeCell ref="DF46:DJ46"/>
    <mergeCell ref="DL46:DO46"/>
    <mergeCell ref="DQ46:DT46"/>
    <mergeCell ref="DV46:DY46"/>
    <mergeCell ref="EK44:EN44"/>
    <mergeCell ref="B44:F44"/>
    <mergeCell ref="H44:K44"/>
    <mergeCell ref="M44:P44"/>
    <mergeCell ref="R44:U44"/>
    <mergeCell ref="DG45:DJ45"/>
    <mergeCell ref="DL45:DO45"/>
    <mergeCell ref="DQ45:DT45"/>
    <mergeCell ref="DV45:DY45"/>
    <mergeCell ref="DG44:DJ44"/>
    <mergeCell ref="DL44:DO44"/>
    <mergeCell ref="DQ44:DT44"/>
    <mergeCell ref="DV44:DY44"/>
    <mergeCell ref="EA44:ED44"/>
    <mergeCell ref="EF44:EI44"/>
    <mergeCell ref="EU46:EW46"/>
    <mergeCell ref="EA46:ED46"/>
    <mergeCell ref="EF46:EI46"/>
    <mergeCell ref="EK46:EN46"/>
    <mergeCell ref="EP46:ES46"/>
    <mergeCell ref="EA45:ED45"/>
    <mergeCell ref="EF45:EI45"/>
    <mergeCell ref="EK45:EN45"/>
    <mergeCell ref="EP45:ES45"/>
    <mergeCell ref="EU37:EW37"/>
    <mergeCell ref="EU38:EW38"/>
    <mergeCell ref="EU39:EW39"/>
    <mergeCell ref="EU40:EW40"/>
    <mergeCell ref="EU41:EW41"/>
    <mergeCell ref="EU42:EW42"/>
    <mergeCell ref="EU43:EW43"/>
    <mergeCell ref="EU44:EW44"/>
    <mergeCell ref="EU45:EW45"/>
    <mergeCell ref="EU3:EW3"/>
    <mergeCell ref="EU4:EW4"/>
    <mergeCell ref="EU5:EW5"/>
    <mergeCell ref="EU6:EW6"/>
    <mergeCell ref="EU7:EW7"/>
    <mergeCell ref="EU8:EW8"/>
    <mergeCell ref="EU9:EW9"/>
    <mergeCell ref="EU10:EW10"/>
    <mergeCell ref="EU11:EW11"/>
    <mergeCell ref="EU22:EW22"/>
    <mergeCell ref="EU23:EW23"/>
    <mergeCell ref="EX43:EZ43"/>
    <mergeCell ref="EU12:EW12"/>
    <mergeCell ref="EU13:EW13"/>
    <mergeCell ref="EU14:EW14"/>
    <mergeCell ref="EU15:EW15"/>
    <mergeCell ref="EU16:EW16"/>
    <mergeCell ref="EU17:EW17"/>
    <mergeCell ref="EU18:EW18"/>
    <mergeCell ref="EU20:EW20"/>
    <mergeCell ref="EU21:EW21"/>
    <mergeCell ref="EU25:EW25"/>
    <mergeCell ref="EU26:EW26"/>
    <mergeCell ref="EU27:EW27"/>
    <mergeCell ref="EU28:EW28"/>
    <mergeCell ref="EU29:EW29"/>
    <mergeCell ref="EU30:EW30"/>
    <mergeCell ref="EU31:EW31"/>
    <mergeCell ref="EU32:EW32"/>
    <mergeCell ref="EU33:EW33"/>
    <mergeCell ref="EU34:EW34"/>
    <mergeCell ref="EU35:EW35"/>
    <mergeCell ref="EU36:EW36"/>
  </mergeCells>
  <phoneticPr fontId="10"/>
  <pageMargins left="0.51181102362204722" right="0.31496062992125984" top="0.74803149606299213" bottom="0.55118110236220474" header="0.31496062992125984" footer="0.31496062992125984"/>
  <pageSetup paperSize="9" orientation="portrait" r:id="rId1"/>
  <drawing r:id="rId2"/>
  <legacyDrawing r:id="rId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D49FDE2-8AD7-4392-9FC6-7642A8CF9414}">
  <dimension ref="A1:EP51"/>
  <sheetViews>
    <sheetView zoomScale="90" zoomScaleNormal="90" zoomScaleSheetLayoutView="75" workbookViewId="0">
      <selection activeCell="AN28" sqref="AN28:AR28"/>
    </sheetView>
  </sheetViews>
  <sheetFormatPr defaultColWidth="9" defaultRowHeight="15.75"/>
  <cols>
    <col min="1" max="181" width="2.75" style="10" customWidth="1"/>
    <col min="182" max="182" width="0.75" style="10" customWidth="1"/>
    <col min="183" max="184" width="3.125" style="10" customWidth="1"/>
    <col min="185" max="187" width="2.75" style="10" customWidth="1"/>
    <col min="188" max="189" width="3.125" style="10" customWidth="1"/>
    <col min="190" max="192" width="2.75" style="10" customWidth="1"/>
    <col min="193" max="194" width="3.125" style="10" customWidth="1"/>
    <col min="195" max="197" width="2.75" style="10" customWidth="1"/>
    <col min="198" max="199" width="3.125" style="10" customWidth="1"/>
    <col min="200" max="202" width="2.75" style="10" customWidth="1"/>
    <col min="203" max="204" width="3.125" style="10" customWidth="1"/>
    <col min="205" max="207" width="2.75" style="10" customWidth="1"/>
    <col min="208" max="209" width="3.125" style="10" customWidth="1"/>
    <col min="210" max="212" width="2.75" style="10" customWidth="1"/>
    <col min="213" max="213" width="0.375" style="10" customWidth="1"/>
    <col min="214" max="227" width="2.75" style="10" customWidth="1"/>
    <col min="228" max="16384" width="9" style="10"/>
  </cols>
  <sheetData>
    <row r="1" spans="1:127" ht="16.350000000000001" customHeight="1">
      <c r="A1" s="11" t="s">
        <v>214</v>
      </c>
      <c r="AF1" s="1" t="s">
        <v>41</v>
      </c>
      <c r="AG1" s="1"/>
      <c r="AH1" s="29"/>
      <c r="AI1" s="1"/>
      <c r="AJ1" s="1"/>
      <c r="AK1" s="1"/>
      <c r="AL1" s="1"/>
      <c r="AM1" s="1"/>
      <c r="AN1" s="1"/>
      <c r="AO1" s="1"/>
      <c r="AP1" s="1"/>
      <c r="AQ1" s="1"/>
      <c r="AR1" s="1"/>
      <c r="AS1" s="1"/>
      <c r="AT1" s="1"/>
      <c r="AU1" s="1"/>
      <c r="AV1" s="1"/>
      <c r="AW1" s="1"/>
      <c r="AX1" s="1"/>
      <c r="AY1" s="1"/>
      <c r="AZ1" s="1"/>
      <c r="BA1" s="1"/>
      <c r="BB1" s="1"/>
      <c r="BC1" s="1"/>
      <c r="BD1" s="1"/>
      <c r="BE1" s="1"/>
      <c r="BF1" s="1"/>
      <c r="BG1" s="1"/>
      <c r="BH1" s="1"/>
      <c r="BI1" s="1"/>
      <c r="BJ1" s="1"/>
      <c r="BK1" s="1" t="s">
        <v>303</v>
      </c>
      <c r="BL1" s="1"/>
      <c r="BM1" s="1"/>
      <c r="BN1" s="1"/>
      <c r="BO1" s="1"/>
      <c r="BP1" s="1"/>
      <c r="BQ1" s="1"/>
      <c r="BR1" s="1"/>
      <c r="BS1" s="1"/>
      <c r="BT1" s="1"/>
      <c r="BU1" s="1"/>
      <c r="BV1" s="1"/>
      <c r="BW1" s="1"/>
      <c r="BX1" s="1"/>
      <c r="BY1" s="1"/>
      <c r="BZ1" s="1"/>
      <c r="CA1" s="1"/>
      <c r="CB1" s="1"/>
      <c r="CC1" s="1"/>
      <c r="CD1" s="1"/>
      <c r="CE1" s="1"/>
      <c r="CP1" s="1" t="s">
        <v>139</v>
      </c>
      <c r="CQ1" s="1"/>
      <c r="CR1" s="1"/>
      <c r="CS1" s="1"/>
      <c r="CT1" s="1"/>
      <c r="CU1" s="1"/>
      <c r="CV1" s="1"/>
      <c r="CW1" s="1"/>
      <c r="CX1" s="16"/>
      <c r="CY1" s="16"/>
      <c r="CZ1" s="16"/>
      <c r="DA1" s="16"/>
      <c r="DB1" s="16"/>
      <c r="DC1" s="16"/>
      <c r="DD1" s="16"/>
      <c r="DE1" s="16"/>
      <c r="DF1" s="16"/>
      <c r="DG1" s="16"/>
      <c r="DH1" s="16"/>
      <c r="DI1" s="16"/>
      <c r="DJ1" s="16"/>
      <c r="DK1" s="16"/>
      <c r="DL1" s="16"/>
      <c r="DM1" s="16"/>
      <c r="DN1" s="16"/>
      <c r="DO1" s="16"/>
      <c r="DP1" s="16"/>
      <c r="DQ1" s="1"/>
      <c r="DR1" s="1"/>
      <c r="DW1" s="43"/>
    </row>
    <row r="2" spans="1:127" ht="16.350000000000001" customHeight="1">
      <c r="B2" s="1" t="s">
        <v>216</v>
      </c>
      <c r="C2" s="1"/>
      <c r="D2" s="1"/>
      <c r="E2" s="1"/>
      <c r="F2" s="1"/>
      <c r="G2" s="1"/>
      <c r="H2" s="1"/>
      <c r="I2" s="1"/>
      <c r="J2" s="1"/>
      <c r="K2" s="1"/>
      <c r="L2" s="1"/>
      <c r="M2" s="1"/>
      <c r="N2" s="1"/>
      <c r="O2" s="1"/>
      <c r="P2" s="1"/>
      <c r="Q2" s="1"/>
      <c r="R2" s="1"/>
      <c r="S2" s="1"/>
      <c r="T2" s="1"/>
      <c r="U2" s="1"/>
      <c r="V2" s="1"/>
      <c r="W2" s="1"/>
      <c r="X2" s="1"/>
      <c r="Y2" s="1"/>
      <c r="Z2" s="1"/>
      <c r="AA2" s="1"/>
      <c r="AF2" s="1"/>
      <c r="AG2" s="1" t="s">
        <v>259</v>
      </c>
      <c r="AH2" s="29"/>
      <c r="AI2" s="1"/>
      <c r="AJ2" s="1"/>
      <c r="AK2" s="1"/>
      <c r="AL2" s="1"/>
      <c r="AM2" s="1"/>
      <c r="AN2" s="1"/>
      <c r="AO2" s="1"/>
      <c r="AP2" s="1"/>
      <c r="AQ2" s="1"/>
      <c r="AR2" s="1"/>
      <c r="AS2" s="1"/>
      <c r="AT2" s="1"/>
      <c r="AU2" s="1"/>
      <c r="AV2" s="1"/>
      <c r="AW2" s="1"/>
      <c r="AX2" s="1"/>
      <c r="AY2" s="1"/>
      <c r="AZ2" s="1"/>
      <c r="BA2" s="1"/>
      <c r="BB2" s="1"/>
      <c r="BC2" s="1"/>
      <c r="BD2" s="1"/>
      <c r="BE2" s="1"/>
      <c r="BF2" s="1"/>
      <c r="BG2" s="1"/>
      <c r="BH2" s="1"/>
      <c r="BI2" s="1"/>
      <c r="BJ2" s="1"/>
      <c r="BK2" s="1"/>
      <c r="BL2" s="1" t="s">
        <v>304</v>
      </c>
      <c r="BM2" s="1"/>
      <c r="BN2" s="1"/>
      <c r="BO2" s="1"/>
      <c r="BP2" s="1"/>
      <c r="BQ2" s="1"/>
      <c r="BR2" s="1"/>
      <c r="BS2" s="1"/>
      <c r="BT2" s="1"/>
      <c r="BU2" s="1"/>
      <c r="BV2" s="1"/>
      <c r="BW2" s="1"/>
      <c r="BX2" s="1"/>
      <c r="BY2" s="1"/>
      <c r="BZ2" s="1"/>
      <c r="CA2" s="1"/>
      <c r="CB2" s="1"/>
      <c r="CC2" s="1"/>
      <c r="CD2" s="1"/>
      <c r="CE2" s="1"/>
      <c r="CP2" s="1"/>
      <c r="CQ2" s="1" t="s">
        <v>337</v>
      </c>
      <c r="CR2" s="1"/>
      <c r="CS2" s="1"/>
      <c r="CT2" s="1"/>
      <c r="CU2" s="1"/>
      <c r="CV2" s="1"/>
      <c r="CW2" s="1"/>
      <c r="CX2" s="1"/>
      <c r="CY2" s="1"/>
      <c r="CZ2" s="1"/>
      <c r="DA2" s="1"/>
      <c r="DB2" s="1"/>
      <c r="DC2" s="1"/>
      <c r="DD2" s="1"/>
      <c r="DE2" s="1"/>
      <c r="DF2" s="1"/>
      <c r="DG2" s="1"/>
      <c r="DH2" s="1"/>
      <c r="DI2" s="1"/>
      <c r="DJ2" s="1"/>
      <c r="DK2" s="1"/>
      <c r="DL2" s="1"/>
      <c r="DM2" s="1"/>
      <c r="DN2" s="1"/>
      <c r="DO2" s="1"/>
      <c r="DP2" s="1"/>
      <c r="DQ2" s="1"/>
      <c r="DR2" s="1"/>
    </row>
    <row r="3" spans="1:127" ht="16.350000000000001" customHeight="1">
      <c r="B3" s="1" t="s">
        <v>215</v>
      </c>
      <c r="C3" s="1"/>
      <c r="D3" s="1"/>
      <c r="E3" s="1"/>
      <c r="F3" s="1"/>
      <c r="G3" s="1"/>
      <c r="H3" s="1"/>
      <c r="I3" s="1"/>
      <c r="J3" s="1"/>
      <c r="K3" s="1"/>
      <c r="L3" s="1"/>
      <c r="M3" s="1"/>
      <c r="N3" s="1"/>
      <c r="O3" s="1"/>
      <c r="P3" s="1"/>
      <c r="Q3" s="1"/>
      <c r="R3" s="1"/>
      <c r="S3" s="1"/>
      <c r="T3" s="1"/>
      <c r="U3" s="1"/>
      <c r="V3" s="1"/>
      <c r="W3" s="1"/>
      <c r="X3" s="1"/>
      <c r="Y3" s="1"/>
      <c r="Z3" s="1"/>
      <c r="AA3" s="1"/>
      <c r="AF3" s="1"/>
      <c r="AG3" s="1" t="s">
        <v>260</v>
      </c>
      <c r="AH3" s="1"/>
      <c r="AI3" s="1"/>
      <c r="AJ3" s="1"/>
      <c r="AK3" s="1"/>
      <c r="AL3" s="1"/>
      <c r="AM3" s="1"/>
      <c r="AN3" s="1"/>
      <c r="AO3" s="1"/>
      <c r="AP3" s="1"/>
      <c r="AQ3" s="1"/>
      <c r="AR3" s="1"/>
      <c r="AS3" s="1"/>
      <c r="AT3" s="1"/>
      <c r="AU3" s="1"/>
      <c r="AV3" s="1"/>
      <c r="AW3" s="1"/>
      <c r="AX3" s="1"/>
      <c r="AY3" s="1"/>
      <c r="AZ3" s="1"/>
      <c r="BA3" s="1"/>
      <c r="BB3" s="1"/>
      <c r="BC3" s="1"/>
      <c r="BD3" s="1"/>
      <c r="BE3" s="1"/>
      <c r="BF3" s="35"/>
      <c r="BG3" s="35"/>
      <c r="BH3" s="1"/>
      <c r="BI3" s="1"/>
      <c r="BJ3" s="1"/>
      <c r="BK3" s="1"/>
      <c r="BL3" s="1" t="s">
        <v>305</v>
      </c>
      <c r="BM3" s="1"/>
      <c r="BN3" s="1"/>
      <c r="BO3" s="1"/>
      <c r="BP3" s="1"/>
      <c r="BQ3" s="1"/>
      <c r="BR3" s="1"/>
      <c r="BS3" s="1"/>
      <c r="BT3" s="1"/>
      <c r="BU3" s="1"/>
      <c r="BV3" s="1"/>
      <c r="BW3" s="1"/>
      <c r="BX3" s="1"/>
      <c r="BY3" s="1"/>
      <c r="BZ3" s="1"/>
      <c r="CA3" s="1"/>
      <c r="CB3" s="1"/>
      <c r="CC3" s="1"/>
      <c r="CD3" s="1"/>
      <c r="CE3" s="1"/>
      <c r="CP3" s="1"/>
      <c r="CQ3" s="1" t="s">
        <v>338</v>
      </c>
      <c r="CR3" s="1"/>
      <c r="CS3" s="1"/>
      <c r="CT3" s="1"/>
      <c r="CU3" s="1"/>
      <c r="CV3" s="1"/>
      <c r="CW3" s="1"/>
      <c r="CX3" s="16"/>
      <c r="CY3" s="16"/>
      <c r="CZ3" s="16"/>
      <c r="DA3" s="16"/>
      <c r="DB3" s="16"/>
      <c r="DC3" s="16"/>
      <c r="DD3" s="16"/>
      <c r="DE3" s="16"/>
      <c r="DF3" s="16"/>
      <c r="DG3" s="16"/>
      <c r="DH3" s="16"/>
      <c r="DI3" s="16"/>
      <c r="DJ3" s="16"/>
      <c r="DK3" s="16"/>
      <c r="DL3" s="16"/>
      <c r="DM3" s="16"/>
      <c r="DN3" s="16"/>
      <c r="DO3" s="16"/>
      <c r="DP3" s="16"/>
      <c r="DQ3" s="1"/>
      <c r="DR3" s="1"/>
    </row>
    <row r="4" spans="1:127" ht="16.350000000000001" customHeight="1">
      <c r="B4" s="1" t="s">
        <v>217</v>
      </c>
      <c r="C4" s="1"/>
      <c r="D4" s="1"/>
      <c r="E4" s="1"/>
      <c r="F4" s="1"/>
      <c r="G4" s="1"/>
      <c r="H4" s="1"/>
      <c r="I4" s="1"/>
      <c r="J4" s="1"/>
      <c r="K4" s="1"/>
      <c r="L4" s="1"/>
      <c r="M4" s="1"/>
      <c r="N4" s="1"/>
      <c r="O4" s="1"/>
      <c r="P4" s="1"/>
      <c r="Q4" s="1"/>
      <c r="R4" s="1"/>
      <c r="S4" s="1"/>
      <c r="T4" s="1"/>
      <c r="U4" s="1"/>
      <c r="V4" s="1"/>
      <c r="W4" s="1"/>
      <c r="X4" s="1"/>
      <c r="Y4" s="1"/>
      <c r="Z4" s="1"/>
      <c r="AA4" s="1"/>
      <c r="AF4" s="1"/>
      <c r="AG4" s="1" t="s">
        <v>261</v>
      </c>
      <c r="AH4" s="1"/>
      <c r="AI4" s="1"/>
      <c r="AJ4" s="1"/>
      <c r="AK4" s="1"/>
      <c r="AL4" s="1"/>
      <c r="AM4" s="1"/>
      <c r="AN4" s="1"/>
      <c r="AO4" s="1"/>
      <c r="AP4" s="1"/>
      <c r="AQ4" s="1"/>
      <c r="AR4" s="1"/>
      <c r="AS4" s="1"/>
      <c r="AT4" s="31"/>
      <c r="AU4" s="1"/>
      <c r="AV4" s="31"/>
      <c r="AW4" s="36"/>
      <c r="AX4" s="36"/>
      <c r="AY4" s="1"/>
      <c r="AZ4" s="1"/>
      <c r="BA4" s="1"/>
      <c r="BB4" s="1"/>
      <c r="BC4" s="1"/>
      <c r="BD4" s="1"/>
      <c r="BE4" s="35"/>
      <c r="BF4" s="35"/>
      <c r="BG4" s="1"/>
      <c r="BH4" s="1"/>
      <c r="BI4" s="1"/>
      <c r="BJ4" s="1"/>
      <c r="BK4" s="1"/>
      <c r="BL4" s="1" t="s">
        <v>306</v>
      </c>
      <c r="BM4" s="1"/>
      <c r="BN4" s="1"/>
      <c r="BO4" s="1"/>
      <c r="BP4" s="1"/>
      <c r="BQ4" s="1"/>
      <c r="BR4" s="1"/>
      <c r="BS4" s="1"/>
      <c r="BT4" s="1"/>
      <c r="BU4" s="1"/>
      <c r="BV4" s="1"/>
      <c r="BW4" s="1"/>
      <c r="BX4" s="1"/>
      <c r="BY4" s="1"/>
      <c r="BZ4" s="1"/>
      <c r="CA4" s="1"/>
      <c r="CB4" s="1"/>
      <c r="CC4" s="1"/>
      <c r="CD4" s="1"/>
      <c r="CE4" s="1"/>
      <c r="CO4" s="26"/>
      <c r="CP4" s="18"/>
      <c r="CQ4" s="18" t="s">
        <v>339</v>
      </c>
      <c r="CR4" s="18"/>
      <c r="CS4" s="18"/>
      <c r="CT4" s="18"/>
      <c r="CU4" s="18"/>
      <c r="CV4" s="18"/>
      <c r="CW4" s="18"/>
      <c r="CX4" s="18"/>
      <c r="CY4" s="18"/>
      <c r="CZ4" s="18"/>
      <c r="DA4" s="18"/>
      <c r="DB4" s="18"/>
      <c r="DC4" s="18"/>
      <c r="DD4" s="18"/>
      <c r="DE4" s="18"/>
      <c r="DF4" s="18"/>
      <c r="DG4" s="18"/>
      <c r="DH4" s="18"/>
      <c r="DI4" s="18"/>
      <c r="DJ4" s="18"/>
      <c r="DK4" s="18"/>
      <c r="DL4" s="18"/>
      <c r="DM4" s="18"/>
      <c r="DN4" s="18"/>
      <c r="DO4" s="18"/>
      <c r="DP4" s="18"/>
      <c r="DQ4" s="18"/>
      <c r="DR4" s="18"/>
      <c r="DS4" s="26"/>
      <c r="DT4" s="26"/>
      <c r="DU4" s="26"/>
      <c r="DV4" s="26"/>
      <c r="DW4" s="26"/>
    </row>
    <row r="5" spans="1:127" ht="16.350000000000001" customHeight="1">
      <c r="B5" s="1" t="s">
        <v>218</v>
      </c>
      <c r="C5" s="1"/>
      <c r="D5" s="1"/>
      <c r="E5" s="1"/>
      <c r="F5" s="1"/>
      <c r="G5" s="1"/>
      <c r="H5" s="1"/>
      <c r="I5" s="1"/>
      <c r="J5" s="1"/>
      <c r="K5" s="1"/>
      <c r="L5" s="1"/>
      <c r="M5" s="1"/>
      <c r="N5" s="1"/>
      <c r="O5" s="1"/>
      <c r="P5" s="1"/>
      <c r="Q5" s="1"/>
      <c r="R5" s="1"/>
      <c r="S5" s="1"/>
      <c r="T5" s="1"/>
      <c r="U5" s="1" t="s">
        <v>219</v>
      </c>
      <c r="V5" s="1"/>
      <c r="W5" s="1"/>
      <c r="X5" s="1"/>
      <c r="Y5" s="1"/>
      <c r="Z5" s="1"/>
      <c r="AA5" s="1"/>
      <c r="AF5" s="1"/>
      <c r="AG5" s="1"/>
      <c r="AH5" s="1"/>
      <c r="AI5" s="1"/>
      <c r="AJ5" s="1"/>
      <c r="AK5" s="1"/>
      <c r="AL5" s="1"/>
      <c r="AM5" s="1"/>
      <c r="AN5" s="1"/>
      <c r="AO5" s="1"/>
      <c r="AP5" s="1"/>
      <c r="AQ5" s="1"/>
      <c r="AR5" s="1"/>
      <c r="AS5" s="1"/>
      <c r="AT5" s="1"/>
      <c r="AU5" s="1"/>
      <c r="AV5" s="1"/>
      <c r="AW5" s="1"/>
      <c r="AX5" s="1"/>
      <c r="AY5" s="1"/>
      <c r="AZ5" s="1"/>
      <c r="BA5" s="1"/>
      <c r="BB5" s="1"/>
      <c r="BC5" s="1"/>
      <c r="BD5" s="1"/>
      <c r="BE5" s="35"/>
      <c r="BF5" s="35"/>
      <c r="BG5" s="1"/>
      <c r="BH5" s="1"/>
      <c r="BI5" s="1"/>
      <c r="BJ5" s="1"/>
      <c r="BK5" s="1"/>
      <c r="BL5" s="1" t="s">
        <v>307</v>
      </c>
      <c r="BM5" s="1"/>
      <c r="BN5" s="1"/>
      <c r="BO5" s="1"/>
      <c r="BP5" s="1"/>
      <c r="BQ5" s="1"/>
      <c r="BR5" s="1"/>
      <c r="BS5" s="1"/>
      <c r="BT5" s="1"/>
      <c r="BU5" s="1"/>
      <c r="BV5" s="1"/>
      <c r="BW5" s="1"/>
      <c r="BX5" s="1"/>
      <c r="BY5" s="1"/>
      <c r="BZ5" s="1"/>
      <c r="CA5" s="1"/>
      <c r="CB5" s="1"/>
      <c r="CC5" s="1"/>
      <c r="CD5" s="1"/>
      <c r="CE5" s="1"/>
      <c r="CO5" s="26"/>
      <c r="CP5" s="18"/>
      <c r="CQ5" s="18" t="s">
        <v>340</v>
      </c>
      <c r="CR5" s="18"/>
      <c r="CS5" s="18"/>
      <c r="CT5" s="18"/>
      <c r="CU5" s="18"/>
      <c r="CV5" s="18"/>
      <c r="CW5" s="18"/>
      <c r="CX5" s="18"/>
      <c r="CY5" s="18"/>
      <c r="CZ5" s="18"/>
      <c r="DA5" s="18"/>
      <c r="DB5" s="18"/>
      <c r="DC5" s="18"/>
      <c r="DD5" s="18"/>
      <c r="DE5" s="18"/>
      <c r="DF5" s="18"/>
      <c r="DG5" s="18"/>
      <c r="DH5" s="18"/>
      <c r="DI5" s="18"/>
      <c r="DJ5" s="18"/>
      <c r="DK5" s="18"/>
      <c r="DL5" s="18"/>
      <c r="DM5" s="18"/>
      <c r="DN5" s="18"/>
      <c r="DO5" s="18"/>
      <c r="DP5" s="18"/>
      <c r="DQ5" s="18"/>
      <c r="DR5" s="18"/>
      <c r="DS5" s="26"/>
      <c r="DT5" s="26"/>
      <c r="DU5" s="26"/>
      <c r="DV5" s="26"/>
      <c r="DW5" s="26"/>
    </row>
    <row r="6" spans="1:127" ht="16.350000000000001" customHeight="1">
      <c r="AF6" s="1"/>
      <c r="AG6" s="201" t="s">
        <v>262</v>
      </c>
      <c r="AH6" s="122"/>
      <c r="AI6" s="122" t="s">
        <v>263</v>
      </c>
      <c r="AJ6" s="122"/>
      <c r="AK6" s="122"/>
      <c r="AL6" s="122"/>
      <c r="AM6" s="122" t="s">
        <v>266</v>
      </c>
      <c r="AN6" s="122"/>
      <c r="AO6" s="122"/>
      <c r="AP6" s="122"/>
      <c r="AQ6" s="122"/>
      <c r="AR6" s="122"/>
      <c r="AS6" s="122"/>
      <c r="AT6" s="122"/>
      <c r="AU6" s="122" t="s">
        <v>267</v>
      </c>
      <c r="AV6" s="122"/>
      <c r="AW6" s="122"/>
      <c r="AX6" s="122"/>
      <c r="AY6" s="122"/>
      <c r="AZ6" s="122"/>
      <c r="BA6" s="122"/>
      <c r="BB6" s="122"/>
      <c r="BC6" s="122"/>
      <c r="BD6" s="203" t="s">
        <v>272</v>
      </c>
      <c r="BE6" s="204"/>
      <c r="BF6" s="204"/>
      <c r="BG6" s="205"/>
      <c r="BH6" s="1"/>
      <c r="BI6" s="1"/>
      <c r="BJ6" s="1"/>
      <c r="BK6" s="1" t="s">
        <v>308</v>
      </c>
      <c r="BL6" s="1"/>
      <c r="BM6" s="1"/>
      <c r="BN6" s="1"/>
      <c r="BO6" s="1"/>
      <c r="BP6" s="1"/>
      <c r="BQ6" s="1"/>
      <c r="BR6" s="1"/>
      <c r="BS6" s="1"/>
      <c r="BT6" s="1"/>
      <c r="BU6" s="1"/>
      <c r="BV6" s="1"/>
      <c r="BW6" s="1"/>
      <c r="BX6" s="1"/>
      <c r="BY6" s="1"/>
      <c r="BZ6" s="1"/>
      <c r="CA6" s="1"/>
      <c r="CB6" s="1"/>
      <c r="CC6" s="1"/>
      <c r="CD6" s="1"/>
      <c r="CE6" s="1"/>
      <c r="CO6" s="26"/>
      <c r="CP6" s="18"/>
      <c r="CQ6" s="18"/>
      <c r="CR6" s="18"/>
      <c r="CS6" s="18"/>
      <c r="CT6" s="18"/>
      <c r="CU6" s="18"/>
      <c r="CV6" s="18"/>
      <c r="CW6" s="18"/>
      <c r="CX6" s="18"/>
      <c r="CY6" s="18"/>
      <c r="CZ6" s="18"/>
      <c r="DA6" s="18"/>
      <c r="DB6" s="18"/>
      <c r="DC6" s="18"/>
      <c r="DD6" s="18"/>
      <c r="DE6" s="18"/>
      <c r="DF6" s="18"/>
      <c r="DG6" s="18"/>
      <c r="DH6" s="18"/>
      <c r="DI6" s="18"/>
      <c r="DJ6" s="18"/>
      <c r="DK6" s="18"/>
      <c r="DL6" s="18"/>
      <c r="DM6" s="18"/>
      <c r="DN6" s="18"/>
      <c r="DO6" s="18"/>
      <c r="DP6" s="18"/>
      <c r="DQ6" s="18"/>
      <c r="DR6" s="18"/>
      <c r="DS6" s="26"/>
      <c r="DT6" s="26"/>
      <c r="DU6" s="26"/>
      <c r="DV6" s="26"/>
      <c r="DW6" s="26"/>
    </row>
    <row r="7" spans="1:127" ht="16.350000000000001" customHeight="1">
      <c r="AF7" s="1"/>
      <c r="AG7" s="122"/>
      <c r="AH7" s="122"/>
      <c r="AI7" s="122"/>
      <c r="AJ7" s="122"/>
      <c r="AK7" s="122"/>
      <c r="AL7" s="122"/>
      <c r="AM7" s="201" t="s">
        <v>412</v>
      </c>
      <c r="AN7" s="122"/>
      <c r="AO7" s="201" t="s">
        <v>265</v>
      </c>
      <c r="AP7" s="122"/>
      <c r="AQ7" s="122"/>
      <c r="AR7" s="201" t="s">
        <v>268</v>
      </c>
      <c r="AS7" s="122"/>
      <c r="AT7" s="122"/>
      <c r="AU7" s="201" t="s">
        <v>269</v>
      </c>
      <c r="AV7" s="122"/>
      <c r="AW7" s="122"/>
      <c r="AX7" s="201" t="s">
        <v>270</v>
      </c>
      <c r="AY7" s="122"/>
      <c r="AZ7" s="122"/>
      <c r="BA7" s="201" t="s">
        <v>271</v>
      </c>
      <c r="BB7" s="122"/>
      <c r="BC7" s="122"/>
      <c r="BD7" s="234"/>
      <c r="BE7" s="235"/>
      <c r="BF7" s="235"/>
      <c r="BG7" s="236"/>
      <c r="BH7" s="1"/>
      <c r="BI7" s="1"/>
      <c r="BJ7" s="1"/>
      <c r="CO7" s="26"/>
      <c r="CP7" s="18"/>
      <c r="CQ7" s="18" t="s">
        <v>341</v>
      </c>
      <c r="CR7" s="18"/>
      <c r="CS7" s="18"/>
      <c r="CT7" s="18"/>
      <c r="CU7" s="18"/>
      <c r="CV7" s="18"/>
      <c r="CW7" s="18"/>
      <c r="CX7" s="18"/>
      <c r="CY7" s="18"/>
      <c r="CZ7" s="18"/>
      <c r="DA7" s="18"/>
      <c r="DB7" s="18"/>
      <c r="DC7" s="18"/>
      <c r="DD7" s="18"/>
      <c r="DE7" s="18"/>
      <c r="DF7" s="18"/>
      <c r="DG7" s="18"/>
      <c r="DH7" s="18"/>
      <c r="DI7" s="18"/>
      <c r="DJ7" s="18"/>
      <c r="DK7" s="18"/>
      <c r="DL7" s="18"/>
      <c r="DM7" s="18"/>
      <c r="DN7" s="18"/>
      <c r="DO7" s="18"/>
      <c r="DP7" s="18"/>
      <c r="DQ7" s="18"/>
      <c r="DR7" s="18"/>
      <c r="DS7" s="26"/>
      <c r="DT7" s="26"/>
      <c r="DU7" s="26"/>
      <c r="DV7" s="26"/>
      <c r="DW7" s="26"/>
    </row>
    <row r="8" spans="1:127" ht="16.350000000000001" customHeight="1">
      <c r="B8" s="1" t="s">
        <v>220</v>
      </c>
      <c r="C8" s="1"/>
      <c r="D8" s="1"/>
      <c r="E8" s="1"/>
      <c r="F8" s="1"/>
      <c r="G8" s="1"/>
      <c r="H8" s="1"/>
      <c r="I8" s="1"/>
      <c r="J8" s="1"/>
      <c r="K8" s="1"/>
      <c r="L8" s="1"/>
      <c r="M8" s="1"/>
      <c r="N8" s="1"/>
      <c r="O8" s="1"/>
      <c r="P8" s="1"/>
      <c r="Q8" s="1"/>
      <c r="R8" s="1"/>
      <c r="S8" s="1"/>
      <c r="T8" s="1"/>
      <c r="U8" s="1"/>
      <c r="V8" s="1"/>
      <c r="W8" s="1"/>
      <c r="AF8" s="1"/>
      <c r="AG8" s="122"/>
      <c r="AH8" s="122"/>
      <c r="AI8" s="122"/>
      <c r="AJ8" s="122"/>
      <c r="AK8" s="122"/>
      <c r="AL8" s="122"/>
      <c r="AM8" s="122"/>
      <c r="AN8" s="122"/>
      <c r="AO8" s="122"/>
      <c r="AP8" s="122"/>
      <c r="AQ8" s="122"/>
      <c r="AR8" s="122"/>
      <c r="AS8" s="122"/>
      <c r="AT8" s="122"/>
      <c r="AU8" s="122"/>
      <c r="AV8" s="122"/>
      <c r="AW8" s="122"/>
      <c r="AX8" s="122"/>
      <c r="AY8" s="122"/>
      <c r="AZ8" s="122"/>
      <c r="BA8" s="122"/>
      <c r="BB8" s="122"/>
      <c r="BC8" s="122"/>
      <c r="BD8" s="234"/>
      <c r="BE8" s="235"/>
      <c r="BF8" s="235"/>
      <c r="BG8" s="236"/>
      <c r="BH8" s="1"/>
      <c r="BI8" s="1"/>
      <c r="BJ8" s="1"/>
      <c r="CO8" s="26"/>
      <c r="CP8" s="18"/>
      <c r="CQ8" s="188" t="s">
        <v>345</v>
      </c>
      <c r="CR8" s="179"/>
      <c r="CS8" s="179"/>
      <c r="CT8" s="179"/>
      <c r="CU8" s="188" t="s">
        <v>343</v>
      </c>
      <c r="CV8" s="188"/>
      <c r="CW8" s="188"/>
      <c r="CX8" s="188"/>
      <c r="CY8" s="188"/>
      <c r="CZ8" s="188" t="s">
        <v>344</v>
      </c>
      <c r="DA8" s="188"/>
      <c r="DB8" s="188"/>
      <c r="DC8" s="188"/>
      <c r="DD8" s="188"/>
      <c r="DE8" s="188"/>
      <c r="DF8" s="188" t="s">
        <v>335</v>
      </c>
      <c r="DG8" s="188"/>
      <c r="DH8" s="188"/>
      <c r="DI8" s="188"/>
      <c r="DJ8" s="188"/>
      <c r="DK8" s="188"/>
      <c r="DL8" s="188" t="s">
        <v>342</v>
      </c>
      <c r="DM8" s="188"/>
      <c r="DN8" s="188"/>
      <c r="DO8" s="188"/>
      <c r="DP8" s="188"/>
      <c r="DQ8" s="188"/>
      <c r="DR8" s="18"/>
      <c r="DS8" s="26"/>
      <c r="DT8" s="26"/>
      <c r="DU8" s="26"/>
      <c r="DV8" s="26"/>
      <c r="DW8" s="26"/>
    </row>
    <row r="9" spans="1:127" ht="16.350000000000001" customHeight="1">
      <c r="B9" s="1" t="s">
        <v>385</v>
      </c>
      <c r="C9" s="1"/>
      <c r="D9" s="1"/>
      <c r="E9" s="1"/>
      <c r="F9" s="1"/>
      <c r="G9" s="1"/>
      <c r="H9" s="1"/>
      <c r="I9" s="1"/>
      <c r="J9" s="1"/>
      <c r="K9" s="1"/>
      <c r="L9" s="1"/>
      <c r="M9" s="1"/>
      <c r="N9" s="1"/>
      <c r="O9" s="1"/>
      <c r="P9" s="1"/>
      <c r="Q9" s="1"/>
      <c r="R9" s="1"/>
      <c r="S9" s="1"/>
      <c r="T9" s="1"/>
      <c r="U9" s="1"/>
      <c r="V9" s="1"/>
      <c r="W9" s="1"/>
      <c r="AF9" s="1"/>
      <c r="AG9" s="122"/>
      <c r="AH9" s="122"/>
      <c r="AI9" s="122"/>
      <c r="AJ9" s="122"/>
      <c r="AK9" s="122"/>
      <c r="AL9" s="122"/>
      <c r="AM9" s="122"/>
      <c r="AN9" s="122"/>
      <c r="AO9" s="122"/>
      <c r="AP9" s="122"/>
      <c r="AQ9" s="122"/>
      <c r="AR9" s="122"/>
      <c r="AS9" s="122"/>
      <c r="AT9" s="122"/>
      <c r="AU9" s="122"/>
      <c r="AV9" s="122"/>
      <c r="AW9" s="122"/>
      <c r="AX9" s="122"/>
      <c r="AY9" s="122"/>
      <c r="AZ9" s="122"/>
      <c r="BA9" s="122"/>
      <c r="BB9" s="122"/>
      <c r="BC9" s="122"/>
      <c r="BD9" s="206"/>
      <c r="BE9" s="207"/>
      <c r="BF9" s="207"/>
      <c r="BG9" s="208"/>
      <c r="BH9" s="1"/>
      <c r="BI9" s="1"/>
      <c r="BJ9" s="1"/>
      <c r="CO9" s="26"/>
      <c r="CP9" s="18"/>
      <c r="CQ9" s="179"/>
      <c r="CR9" s="179"/>
      <c r="CS9" s="179"/>
      <c r="CT9" s="179"/>
      <c r="CU9" s="188"/>
      <c r="CV9" s="188"/>
      <c r="CW9" s="188"/>
      <c r="CX9" s="188"/>
      <c r="CY9" s="188"/>
      <c r="CZ9" s="188"/>
      <c r="DA9" s="188"/>
      <c r="DB9" s="188"/>
      <c r="DC9" s="188"/>
      <c r="DD9" s="188"/>
      <c r="DE9" s="188"/>
      <c r="DF9" s="188"/>
      <c r="DG9" s="188"/>
      <c r="DH9" s="188"/>
      <c r="DI9" s="188"/>
      <c r="DJ9" s="188"/>
      <c r="DK9" s="188"/>
      <c r="DL9" s="188"/>
      <c r="DM9" s="188"/>
      <c r="DN9" s="188"/>
      <c r="DO9" s="188"/>
      <c r="DP9" s="188"/>
      <c r="DQ9" s="188"/>
      <c r="DR9" s="18"/>
      <c r="DS9" s="26"/>
      <c r="DT9" s="26"/>
      <c r="DU9" s="26"/>
      <c r="DV9" s="26"/>
      <c r="DW9" s="26"/>
    </row>
    <row r="10" spans="1:127" ht="16.350000000000001" customHeight="1" thickBot="1">
      <c r="A10" s="42"/>
      <c r="B10" s="29"/>
      <c r="C10" s="1" t="s">
        <v>221</v>
      </c>
      <c r="D10" s="1"/>
      <c r="E10" s="1"/>
      <c r="F10" s="1"/>
      <c r="G10" s="1"/>
      <c r="H10" s="1"/>
      <c r="I10" s="1"/>
      <c r="J10" s="1"/>
      <c r="K10" s="1"/>
      <c r="L10" s="1"/>
      <c r="M10" s="1"/>
      <c r="N10" s="1"/>
      <c r="O10" s="1"/>
      <c r="P10" s="1"/>
      <c r="Q10" s="1"/>
      <c r="R10" s="1"/>
      <c r="S10" s="1"/>
      <c r="T10" s="1"/>
      <c r="U10" s="1"/>
      <c r="V10" s="1"/>
      <c r="W10" s="1"/>
      <c r="AF10" s="38"/>
      <c r="AG10" s="197" t="s">
        <v>278</v>
      </c>
      <c r="AH10" s="197"/>
      <c r="AI10" s="231" t="s">
        <v>280</v>
      </c>
      <c r="AJ10" s="197"/>
      <c r="AK10" s="197"/>
      <c r="AL10" s="197"/>
      <c r="AM10" s="197">
        <v>70</v>
      </c>
      <c r="AN10" s="197"/>
      <c r="AO10" s="197">
        <v>1200</v>
      </c>
      <c r="AP10" s="197"/>
      <c r="AQ10" s="197"/>
      <c r="AR10" s="197">
        <v>70</v>
      </c>
      <c r="AS10" s="197"/>
      <c r="AT10" s="197"/>
      <c r="AU10" s="197">
        <v>60</v>
      </c>
      <c r="AV10" s="197"/>
      <c r="AW10" s="197"/>
      <c r="AX10" s="197">
        <v>300</v>
      </c>
      <c r="AY10" s="197"/>
      <c r="AZ10" s="197"/>
      <c r="BA10" s="197">
        <v>50</v>
      </c>
      <c r="BB10" s="197"/>
      <c r="BC10" s="197"/>
      <c r="BD10" s="78" t="s">
        <v>13</v>
      </c>
      <c r="BE10" s="136">
        <f>AM10*AO10*AR10/100+AU10*AX10*BA10/100</f>
        <v>67800</v>
      </c>
      <c r="BF10" s="136"/>
      <c r="BG10" s="137"/>
      <c r="BH10" s="38"/>
      <c r="BI10" s="38"/>
      <c r="BJ10" s="38"/>
      <c r="CO10" s="26"/>
      <c r="CP10" s="18"/>
      <c r="CQ10" s="179"/>
      <c r="CR10" s="179"/>
      <c r="CS10" s="179"/>
      <c r="CT10" s="179"/>
      <c r="CU10" s="188"/>
      <c r="CV10" s="188"/>
      <c r="CW10" s="188"/>
      <c r="CX10" s="188"/>
      <c r="CY10" s="188"/>
      <c r="CZ10" s="188"/>
      <c r="DA10" s="188"/>
      <c r="DB10" s="188"/>
      <c r="DC10" s="188"/>
      <c r="DD10" s="188"/>
      <c r="DE10" s="188"/>
      <c r="DF10" s="188"/>
      <c r="DG10" s="188"/>
      <c r="DH10" s="188"/>
      <c r="DI10" s="188"/>
      <c r="DJ10" s="188"/>
      <c r="DK10" s="188"/>
      <c r="DL10" s="188"/>
      <c r="DM10" s="188"/>
      <c r="DN10" s="188"/>
      <c r="DO10" s="188"/>
      <c r="DP10" s="188"/>
      <c r="DQ10" s="188"/>
      <c r="DR10" s="18"/>
      <c r="DS10" s="26"/>
      <c r="DT10" s="26"/>
      <c r="DU10" s="26"/>
      <c r="DV10" s="26"/>
      <c r="DW10" s="26"/>
    </row>
    <row r="11" spans="1:127" ht="16.350000000000001" customHeight="1" thickBot="1">
      <c r="A11" s="42"/>
      <c r="B11" s="1" t="s">
        <v>386</v>
      </c>
      <c r="C11" s="1"/>
      <c r="D11" s="1"/>
      <c r="E11" s="1"/>
      <c r="F11" s="1"/>
      <c r="G11" s="1"/>
      <c r="H11" s="1"/>
      <c r="I11" s="1"/>
      <c r="J11" s="1"/>
      <c r="K11" s="1"/>
      <c r="L11" s="1"/>
      <c r="M11" s="1"/>
      <c r="N11" s="1"/>
      <c r="O11" s="1"/>
      <c r="P11" s="1"/>
      <c r="Q11" s="1"/>
      <c r="R11" s="1"/>
      <c r="S11" s="1"/>
      <c r="T11" s="1"/>
      <c r="U11" s="1"/>
      <c r="V11" s="1"/>
      <c r="W11" s="1"/>
      <c r="AF11" s="38"/>
      <c r="AG11" s="197"/>
      <c r="AH11" s="197"/>
      <c r="AI11" s="197"/>
      <c r="AJ11" s="197"/>
      <c r="AK11" s="197"/>
      <c r="AL11" s="197"/>
      <c r="AM11" s="197"/>
      <c r="AN11" s="197"/>
      <c r="AO11" s="197"/>
      <c r="AP11" s="197"/>
      <c r="AQ11" s="197"/>
      <c r="AR11" s="197"/>
      <c r="AS11" s="197"/>
      <c r="AT11" s="197"/>
      <c r="AU11" s="197"/>
      <c r="AV11" s="197"/>
      <c r="AW11" s="197"/>
      <c r="AX11" s="197"/>
      <c r="AY11" s="197"/>
      <c r="AZ11" s="197"/>
      <c r="BA11" s="197"/>
      <c r="BB11" s="197"/>
      <c r="BC11" s="197"/>
      <c r="BD11" s="79"/>
      <c r="BE11" s="125"/>
      <c r="BF11" s="125"/>
      <c r="BG11" s="126"/>
      <c r="BH11" s="38"/>
      <c r="BI11" s="38"/>
      <c r="BJ11" s="38"/>
      <c r="CO11" s="26"/>
      <c r="CP11" s="18"/>
      <c r="CQ11" s="179">
        <v>600</v>
      </c>
      <c r="CR11" s="179"/>
      <c r="CS11" s="179"/>
      <c r="CT11" s="179"/>
      <c r="CU11" s="180">
        <f>R40</f>
        <v>179200</v>
      </c>
      <c r="CV11" s="180"/>
      <c r="CW11" s="180"/>
      <c r="CX11" s="180"/>
      <c r="CY11" s="180"/>
      <c r="CZ11" s="180">
        <f>R41+R42</f>
        <v>543046</v>
      </c>
      <c r="DA11" s="180"/>
      <c r="DB11" s="180"/>
      <c r="DC11" s="180"/>
      <c r="DD11" s="180"/>
      <c r="DE11" s="180"/>
      <c r="DF11" s="180">
        <f>CU11+CZ11</f>
        <v>722246</v>
      </c>
      <c r="DG11" s="180"/>
      <c r="DH11" s="180"/>
      <c r="DI11" s="180"/>
      <c r="DJ11" s="180"/>
      <c r="DK11" s="181"/>
      <c r="DL11" s="23" t="s">
        <v>201</v>
      </c>
      <c r="DM11" s="182">
        <f>ROUND(DF11/CQ11,0)</f>
        <v>1204</v>
      </c>
      <c r="DN11" s="182"/>
      <c r="DO11" s="182"/>
      <c r="DP11" s="182"/>
      <c r="DQ11" s="183"/>
      <c r="DR11" s="18"/>
      <c r="DS11" s="26"/>
      <c r="DT11" s="26"/>
      <c r="DU11" s="26"/>
      <c r="DV11" s="26"/>
      <c r="DW11" s="26"/>
    </row>
    <row r="12" spans="1:127" ht="16.350000000000001" customHeight="1" thickBot="1">
      <c r="B12" s="25"/>
      <c r="C12" s="1" t="s">
        <v>222</v>
      </c>
      <c r="D12" s="1"/>
      <c r="E12" s="1"/>
      <c r="F12" s="1"/>
      <c r="G12" s="1"/>
      <c r="H12" s="1"/>
      <c r="I12" s="1"/>
      <c r="J12" s="1"/>
      <c r="K12" s="1"/>
      <c r="L12" s="1"/>
      <c r="M12" s="1"/>
      <c r="N12" s="1"/>
      <c r="O12" s="1"/>
      <c r="P12" s="1"/>
      <c r="Q12" s="1"/>
      <c r="R12" s="1"/>
      <c r="S12" s="1"/>
      <c r="T12" s="1"/>
      <c r="U12" s="1"/>
      <c r="V12" s="1"/>
      <c r="W12" s="1"/>
      <c r="AA12" s="46"/>
      <c r="AB12" s="46"/>
      <c r="AC12" s="46"/>
      <c r="AD12" s="46"/>
      <c r="AE12" s="46"/>
      <c r="AF12" s="38"/>
      <c r="AG12" s="197" t="s">
        <v>279</v>
      </c>
      <c r="AH12" s="197"/>
      <c r="AI12" s="231" t="s">
        <v>281</v>
      </c>
      <c r="AJ12" s="197"/>
      <c r="AK12" s="197"/>
      <c r="AL12" s="197"/>
      <c r="AM12" s="197">
        <v>110</v>
      </c>
      <c r="AN12" s="197"/>
      <c r="AO12" s="197">
        <v>1350</v>
      </c>
      <c r="AP12" s="197"/>
      <c r="AQ12" s="197"/>
      <c r="AR12" s="197">
        <v>100</v>
      </c>
      <c r="AS12" s="197"/>
      <c r="AT12" s="197"/>
      <c r="AU12" s="197">
        <v>220</v>
      </c>
      <c r="AV12" s="197"/>
      <c r="AW12" s="197"/>
      <c r="AX12" s="197">
        <v>350</v>
      </c>
      <c r="AY12" s="197"/>
      <c r="AZ12" s="197"/>
      <c r="BA12" s="197">
        <v>70</v>
      </c>
      <c r="BB12" s="197"/>
      <c r="BC12" s="197"/>
      <c r="BD12" s="78" t="s">
        <v>16</v>
      </c>
      <c r="BE12" s="136">
        <f>AM12*AO12*AR12/100+AU12*AX12*BA12/100</f>
        <v>202400</v>
      </c>
      <c r="BF12" s="136"/>
      <c r="BG12" s="137"/>
      <c r="BH12" s="38"/>
      <c r="BI12" s="38"/>
      <c r="BJ12" s="38"/>
      <c r="CO12" s="26"/>
      <c r="CP12" s="18"/>
      <c r="CQ12" s="18"/>
      <c r="CR12" s="95" t="s">
        <v>416</v>
      </c>
      <c r="CS12" s="18"/>
      <c r="CT12" s="18"/>
      <c r="CU12" s="18"/>
      <c r="CV12" s="18"/>
      <c r="CW12" s="18"/>
      <c r="CX12" s="18"/>
      <c r="CY12" s="18"/>
      <c r="CZ12" s="18"/>
      <c r="DA12" s="18"/>
      <c r="DB12" s="18"/>
      <c r="DC12" s="237">
        <f>BE10-CH45</f>
        <v>13294</v>
      </c>
      <c r="DD12" s="237"/>
      <c r="DE12" s="237"/>
      <c r="DF12" s="18"/>
      <c r="DG12" s="18"/>
      <c r="DH12" s="18"/>
      <c r="DI12" s="18"/>
      <c r="DJ12" s="18"/>
      <c r="DK12" s="18"/>
      <c r="DL12" s="18"/>
      <c r="DM12" s="18"/>
      <c r="DN12" s="18"/>
      <c r="DO12" s="18"/>
      <c r="DP12" s="18"/>
      <c r="DQ12" s="18"/>
      <c r="DR12" s="18"/>
      <c r="DS12" s="26"/>
      <c r="DT12" s="26"/>
      <c r="DU12" s="26"/>
      <c r="DV12" s="26"/>
      <c r="DW12" s="26"/>
    </row>
    <row r="13" spans="1:127" ht="16.350000000000001" customHeight="1" thickBot="1">
      <c r="B13" s="25"/>
      <c r="C13" s="1" t="s">
        <v>223</v>
      </c>
      <c r="D13" s="1"/>
      <c r="E13" s="1"/>
      <c r="F13" s="1"/>
      <c r="G13" s="1"/>
      <c r="H13" s="1"/>
      <c r="I13" s="1"/>
      <c r="J13" s="1"/>
      <c r="K13" s="1"/>
      <c r="L13" s="1"/>
      <c r="M13" s="1"/>
      <c r="N13" s="1"/>
      <c r="O13" s="1"/>
      <c r="P13" s="1"/>
      <c r="Q13" s="1"/>
      <c r="R13" s="1"/>
      <c r="S13" s="1"/>
      <c r="T13" s="1"/>
      <c r="U13" s="1"/>
      <c r="V13" s="1"/>
      <c r="W13" s="1"/>
      <c r="AA13" s="46"/>
      <c r="AB13" s="46"/>
      <c r="AC13" s="46"/>
      <c r="AD13" s="46"/>
      <c r="AE13" s="46"/>
      <c r="AF13" s="38"/>
      <c r="AG13" s="197"/>
      <c r="AH13" s="197"/>
      <c r="AI13" s="197"/>
      <c r="AJ13" s="197"/>
      <c r="AK13" s="197"/>
      <c r="AL13" s="197"/>
      <c r="AM13" s="197"/>
      <c r="AN13" s="197"/>
      <c r="AO13" s="197"/>
      <c r="AP13" s="197"/>
      <c r="AQ13" s="197"/>
      <c r="AR13" s="197"/>
      <c r="AS13" s="197"/>
      <c r="AT13" s="197"/>
      <c r="AU13" s="197"/>
      <c r="AV13" s="197"/>
      <c r="AW13" s="197"/>
      <c r="AX13" s="197"/>
      <c r="AY13" s="197"/>
      <c r="AZ13" s="197"/>
      <c r="BA13" s="197"/>
      <c r="BB13" s="197"/>
      <c r="BC13" s="197"/>
      <c r="BD13" s="79"/>
      <c r="BE13" s="125"/>
      <c r="BF13" s="125"/>
      <c r="BG13" s="126"/>
      <c r="BH13" s="38"/>
      <c r="BI13" s="38"/>
      <c r="BJ13" s="38"/>
      <c r="CO13" s="26"/>
      <c r="CP13" s="18"/>
      <c r="CQ13" s="1" t="s">
        <v>346</v>
      </c>
      <c r="CR13" s="1"/>
      <c r="CS13" s="1"/>
      <c r="CT13" s="1"/>
      <c r="CU13" s="1"/>
      <c r="CV13" s="1"/>
      <c r="CW13" s="1"/>
      <c r="CX13" s="1"/>
      <c r="CY13" s="1"/>
      <c r="CZ13" s="1"/>
      <c r="DA13" s="1"/>
      <c r="DB13" s="1"/>
      <c r="DC13" s="1"/>
      <c r="DD13" s="20" t="s">
        <v>210</v>
      </c>
      <c r="DE13" s="232">
        <f>ROUNDDOWN(DC12/DM11,0)</f>
        <v>11</v>
      </c>
      <c r="DF13" s="232"/>
      <c r="DG13" s="233"/>
      <c r="DH13" s="1" t="s">
        <v>347</v>
      </c>
      <c r="DI13" s="1"/>
      <c r="DJ13" s="1"/>
      <c r="DK13" s="1"/>
      <c r="DL13" s="1"/>
      <c r="DM13" s="1"/>
      <c r="DN13" s="1"/>
      <c r="DO13" s="1"/>
      <c r="DP13" s="1"/>
      <c r="DQ13" s="1"/>
      <c r="DR13" s="18"/>
      <c r="DS13" s="26"/>
      <c r="DT13" s="26"/>
      <c r="DU13" s="26"/>
      <c r="DV13" s="26"/>
      <c r="DW13" s="26"/>
    </row>
    <row r="14" spans="1:127" ht="16.350000000000001" customHeight="1">
      <c r="B14" s="25"/>
      <c r="C14" s="1" t="s">
        <v>224</v>
      </c>
      <c r="D14" s="1"/>
      <c r="E14" s="1"/>
      <c r="F14" s="1"/>
      <c r="G14" s="1"/>
      <c r="H14" s="1"/>
      <c r="I14" s="1"/>
      <c r="J14" s="1"/>
      <c r="K14" s="1"/>
      <c r="L14" s="1"/>
      <c r="M14" s="1"/>
      <c r="N14" s="1"/>
      <c r="O14" s="1"/>
      <c r="P14" s="1"/>
      <c r="Q14" s="1"/>
      <c r="R14" s="1"/>
      <c r="S14" s="1"/>
      <c r="T14" s="1"/>
      <c r="U14" s="1"/>
      <c r="V14" s="1"/>
      <c r="W14" s="1"/>
      <c r="AA14" s="46"/>
      <c r="AB14" s="46"/>
      <c r="AC14" s="46"/>
      <c r="AD14" s="46"/>
      <c r="AE14" s="46"/>
      <c r="AF14" s="38"/>
      <c r="AG14" s="38"/>
      <c r="AH14" s="38"/>
      <c r="AI14" s="38"/>
      <c r="AJ14" s="38"/>
      <c r="AK14" s="38"/>
      <c r="AL14" s="38"/>
      <c r="AM14" s="38"/>
      <c r="AN14" s="38"/>
      <c r="AO14" s="38"/>
      <c r="AP14" s="38"/>
      <c r="AQ14" s="38"/>
      <c r="AR14" s="38"/>
      <c r="AS14" s="38"/>
      <c r="AT14" s="38"/>
      <c r="AU14" s="38"/>
      <c r="AV14" s="38"/>
      <c r="AW14" s="38"/>
      <c r="AX14" s="38"/>
      <c r="AY14" s="38"/>
      <c r="AZ14" s="38"/>
      <c r="BA14" s="38"/>
      <c r="BB14" s="38"/>
      <c r="BC14" s="38"/>
      <c r="BD14" s="38"/>
      <c r="BE14" s="38"/>
      <c r="BF14" s="38"/>
      <c r="BG14" s="38"/>
      <c r="BH14" s="38"/>
      <c r="BI14" s="38"/>
      <c r="BJ14" s="38"/>
      <c r="CO14" s="26"/>
      <c r="CP14" s="26"/>
      <c r="CQ14" s="26"/>
      <c r="CR14" s="26"/>
      <c r="CS14" s="26"/>
      <c r="CT14" s="26"/>
      <c r="CU14" s="26"/>
      <c r="CV14" s="26"/>
      <c r="CW14" s="26"/>
      <c r="CX14" s="26"/>
      <c r="CY14" s="26"/>
      <c r="CZ14" s="26"/>
      <c r="DA14" s="26"/>
      <c r="DB14" s="26"/>
      <c r="DC14" s="26"/>
      <c r="DD14" s="26"/>
      <c r="DE14" s="26"/>
      <c r="DF14" s="26"/>
      <c r="DG14" s="26"/>
      <c r="DH14" s="26"/>
      <c r="DI14" s="26"/>
      <c r="DJ14" s="26"/>
      <c r="DK14" s="26"/>
      <c r="DL14" s="26"/>
      <c r="DM14" s="26"/>
      <c r="DN14" s="26"/>
      <c r="DO14" s="26"/>
      <c r="DP14" s="26"/>
      <c r="DQ14" s="26"/>
      <c r="DR14" s="26"/>
      <c r="DS14" s="26"/>
      <c r="DT14" s="26"/>
      <c r="DU14" s="26"/>
      <c r="DV14" s="26"/>
      <c r="DW14" s="26"/>
    </row>
    <row r="15" spans="1:127" ht="16.350000000000001" customHeight="1">
      <c r="B15" s="25"/>
      <c r="C15" s="1"/>
      <c r="D15" s="1" t="s">
        <v>225</v>
      </c>
      <c r="E15" s="1"/>
      <c r="F15" s="1"/>
      <c r="G15" s="1"/>
      <c r="H15" s="1"/>
      <c r="I15" s="1"/>
      <c r="J15" s="1"/>
      <c r="K15" s="1"/>
      <c r="L15" s="1"/>
      <c r="M15" s="1"/>
      <c r="N15" s="1"/>
      <c r="O15" s="1"/>
      <c r="P15" s="1"/>
      <c r="Q15" s="1"/>
      <c r="R15" s="1"/>
      <c r="S15" s="1"/>
      <c r="T15" s="1"/>
      <c r="U15" s="1"/>
      <c r="V15" s="1"/>
      <c r="W15" s="1"/>
      <c r="AA15" s="46"/>
      <c r="AB15" s="46"/>
      <c r="AC15" s="46"/>
      <c r="AD15" s="46"/>
      <c r="AE15" s="46"/>
      <c r="AF15" s="38" t="s">
        <v>132</v>
      </c>
      <c r="AG15" s="38"/>
      <c r="AH15" s="38"/>
      <c r="AI15" s="38"/>
      <c r="AJ15" s="38"/>
      <c r="AK15" s="38"/>
      <c r="AL15" s="38"/>
      <c r="AM15" s="38"/>
      <c r="AN15" s="38"/>
      <c r="AO15" s="38"/>
      <c r="AP15" s="38"/>
      <c r="AQ15" s="38"/>
      <c r="AR15" s="38"/>
      <c r="AS15" s="38"/>
      <c r="AT15" s="38"/>
      <c r="AU15" s="38"/>
      <c r="AV15" s="38"/>
      <c r="AW15" s="38"/>
      <c r="AX15" s="38"/>
      <c r="AY15" s="38"/>
      <c r="AZ15" s="38"/>
      <c r="BA15" s="38"/>
      <c r="BB15" s="38"/>
      <c r="BC15" s="38"/>
      <c r="BD15" s="38"/>
      <c r="BE15" s="38"/>
      <c r="BF15" s="38"/>
      <c r="BG15" s="38"/>
      <c r="BH15" s="38"/>
      <c r="BI15" s="45"/>
      <c r="BJ15" s="45"/>
      <c r="CO15" s="26"/>
      <c r="CP15" s="18" t="s">
        <v>348</v>
      </c>
      <c r="CQ15" s="18"/>
      <c r="CR15" s="18"/>
      <c r="CS15" s="18"/>
      <c r="CT15" s="18"/>
      <c r="CU15" s="18"/>
      <c r="CV15" s="18"/>
      <c r="CW15" s="18"/>
      <c r="CX15" s="18"/>
      <c r="CY15" s="18"/>
      <c r="CZ15" s="18"/>
      <c r="DA15" s="18"/>
      <c r="DB15" s="18"/>
      <c r="DC15" s="18"/>
      <c r="DD15" s="18"/>
      <c r="DE15" s="18"/>
      <c r="DF15" s="18"/>
      <c r="DG15" s="18"/>
      <c r="DH15" s="18"/>
      <c r="DI15" s="18"/>
      <c r="DJ15" s="18"/>
      <c r="DK15" s="18"/>
      <c r="DL15" s="18"/>
      <c r="DM15" s="18"/>
      <c r="DN15" s="18"/>
      <c r="DO15" s="18"/>
      <c r="DP15" s="18"/>
      <c r="DQ15" s="18"/>
      <c r="DR15" s="18"/>
      <c r="DS15" s="18"/>
      <c r="DT15" s="26"/>
      <c r="DU15" s="26"/>
      <c r="DV15" s="26"/>
      <c r="DW15" s="26"/>
    </row>
    <row r="16" spans="1:127" ht="16.350000000000001" customHeight="1">
      <c r="B16" s="25"/>
      <c r="C16" s="1"/>
      <c r="D16" s="1" t="s">
        <v>226</v>
      </c>
      <c r="E16" s="1"/>
      <c r="F16" s="1"/>
      <c r="G16" s="1"/>
      <c r="H16" s="1"/>
      <c r="I16" s="1"/>
      <c r="J16" s="1"/>
      <c r="K16" s="1"/>
      <c r="L16" s="1"/>
      <c r="M16" s="1"/>
      <c r="N16" s="1"/>
      <c r="O16" s="1"/>
      <c r="P16" s="1"/>
      <c r="Q16" s="1"/>
      <c r="R16" s="1"/>
      <c r="S16" s="1"/>
      <c r="T16" s="1"/>
      <c r="U16" s="1"/>
      <c r="V16" s="1"/>
      <c r="W16" s="1"/>
      <c r="AA16" s="46"/>
      <c r="AB16" s="46"/>
      <c r="AC16" s="46"/>
      <c r="AD16" s="46"/>
      <c r="AE16" s="46"/>
      <c r="AF16" s="38"/>
      <c r="AG16" s="38" t="s">
        <v>273</v>
      </c>
      <c r="AH16" s="38"/>
      <c r="AI16" s="38"/>
      <c r="AJ16" s="38"/>
      <c r="AK16" s="38"/>
      <c r="AL16" s="38"/>
      <c r="AM16" s="38"/>
      <c r="AN16" s="38"/>
      <c r="AO16" s="38"/>
      <c r="AP16" s="38"/>
      <c r="AQ16" s="38"/>
      <c r="AR16" s="38"/>
      <c r="AS16" s="38"/>
      <c r="AT16" s="38"/>
      <c r="AU16" s="38"/>
      <c r="AV16" s="38"/>
      <c r="AW16" s="38"/>
      <c r="AX16" s="38"/>
      <c r="AY16" s="38"/>
      <c r="AZ16" s="38"/>
      <c r="BA16" s="38"/>
      <c r="BB16" s="38"/>
      <c r="BC16" s="38"/>
      <c r="BD16" s="38"/>
      <c r="BE16" s="38"/>
      <c r="BF16" s="38"/>
      <c r="BG16" s="38"/>
      <c r="BH16" s="38"/>
      <c r="BI16" s="45"/>
      <c r="BJ16" s="45"/>
      <c r="CO16" s="26"/>
      <c r="CP16" s="18"/>
      <c r="CQ16" s="18" t="s">
        <v>349</v>
      </c>
      <c r="CR16" s="18"/>
      <c r="CS16" s="18"/>
      <c r="CT16" s="18"/>
      <c r="CU16" s="18"/>
      <c r="CV16" s="18"/>
      <c r="CW16" s="18"/>
      <c r="CX16" s="18"/>
      <c r="CY16" s="18"/>
      <c r="CZ16" s="238">
        <v>100</v>
      </c>
      <c r="DA16" s="238"/>
      <c r="DB16" s="18" t="s">
        <v>388</v>
      </c>
      <c r="DC16" s="18"/>
      <c r="DD16" s="18"/>
      <c r="DE16" s="18"/>
      <c r="DF16" s="18"/>
      <c r="DG16" s="18"/>
      <c r="DH16" s="18"/>
      <c r="DI16" s="18"/>
      <c r="DJ16" s="18"/>
      <c r="DK16" s="18"/>
      <c r="DL16" s="18"/>
      <c r="DM16" s="18"/>
      <c r="DN16" s="18"/>
      <c r="DO16" s="18"/>
      <c r="DP16" s="18"/>
      <c r="DQ16" s="18"/>
      <c r="DR16" s="18"/>
      <c r="DS16" s="18"/>
      <c r="DT16" s="26"/>
      <c r="DU16" s="26"/>
      <c r="DV16" s="26"/>
      <c r="DW16" s="26"/>
    </row>
    <row r="17" spans="1:146" ht="16.350000000000001" customHeight="1">
      <c r="B17" s="25"/>
      <c r="C17" s="1"/>
      <c r="D17" s="1" t="s">
        <v>227</v>
      </c>
      <c r="E17" s="1"/>
      <c r="F17" s="1"/>
      <c r="G17" s="1"/>
      <c r="H17" s="1"/>
      <c r="I17" s="1"/>
      <c r="J17" s="1"/>
      <c r="K17" s="1"/>
      <c r="L17" s="1"/>
      <c r="M17" s="1"/>
      <c r="N17" s="1"/>
      <c r="O17" s="1"/>
      <c r="P17" s="1"/>
      <c r="Q17" s="1"/>
      <c r="R17" s="1"/>
      <c r="S17" s="1"/>
      <c r="T17" s="1"/>
      <c r="U17" s="1"/>
      <c r="V17" s="1"/>
      <c r="W17" s="1"/>
      <c r="AA17" s="46"/>
      <c r="AB17" s="46"/>
      <c r="AC17" s="46"/>
      <c r="AD17" s="46"/>
      <c r="AE17" s="46"/>
      <c r="AF17" s="38"/>
      <c r="AG17" s="38" t="s">
        <v>277</v>
      </c>
      <c r="AH17" s="38"/>
      <c r="AI17" s="38"/>
      <c r="AJ17" s="38"/>
      <c r="AK17" s="38"/>
      <c r="AL17" s="38"/>
      <c r="AM17" s="38"/>
      <c r="AN17" s="38"/>
      <c r="AO17" s="38"/>
      <c r="AP17" s="38"/>
      <c r="AQ17" s="38"/>
      <c r="AR17" s="38"/>
      <c r="AS17" s="38"/>
      <c r="AT17" s="38"/>
      <c r="AU17" s="38"/>
      <c r="AV17" s="38"/>
      <c r="AW17" s="38"/>
      <c r="AX17" s="38"/>
      <c r="AY17" s="38"/>
      <c r="AZ17" s="38"/>
      <c r="BA17" s="38"/>
      <c r="BB17" s="38"/>
      <c r="BC17" s="38"/>
      <c r="BD17" s="38"/>
      <c r="BE17" s="38"/>
      <c r="BF17" s="38"/>
      <c r="BG17" s="38"/>
      <c r="BH17" s="38"/>
      <c r="BI17" s="45"/>
      <c r="BJ17" s="45"/>
      <c r="CO17" s="26"/>
      <c r="CP17" s="18"/>
      <c r="CQ17" s="18" t="s">
        <v>350</v>
      </c>
      <c r="CR17" s="18"/>
      <c r="CS17" s="18"/>
      <c r="CT17" s="18"/>
      <c r="CU17" s="18"/>
      <c r="CV17" s="18"/>
      <c r="CW17" s="18"/>
      <c r="CX17" s="18"/>
      <c r="CY17" s="18"/>
      <c r="CZ17" s="18"/>
      <c r="DA17" s="18"/>
      <c r="DB17" s="18"/>
      <c r="DC17" s="18"/>
      <c r="DD17" s="18"/>
      <c r="DE17" s="18"/>
      <c r="DF17" s="18"/>
      <c r="DG17" s="18"/>
      <c r="DH17" s="18"/>
      <c r="DI17" s="18"/>
      <c r="DJ17" s="18"/>
      <c r="DK17" s="18"/>
      <c r="DL17" s="18"/>
      <c r="DM17" s="18"/>
      <c r="DN17" s="18"/>
      <c r="DO17" s="18"/>
      <c r="DP17" s="18"/>
      <c r="DQ17" s="18"/>
      <c r="DR17" s="18"/>
      <c r="DS17" s="18"/>
      <c r="DT17" s="26"/>
      <c r="DU17" s="26"/>
      <c r="DV17" s="26"/>
      <c r="DW17" s="26"/>
    </row>
    <row r="18" spans="1:146" ht="16.350000000000001" customHeight="1">
      <c r="A18" s="42"/>
      <c r="B18" s="1"/>
      <c r="C18" s="1"/>
      <c r="D18" s="1" t="s">
        <v>228</v>
      </c>
      <c r="E18" s="1"/>
      <c r="F18" s="1"/>
      <c r="G18" s="1"/>
      <c r="H18" s="1"/>
      <c r="I18" s="1"/>
      <c r="J18" s="1"/>
      <c r="K18" s="1"/>
      <c r="L18" s="1"/>
      <c r="M18" s="1"/>
      <c r="N18" s="1"/>
      <c r="O18" s="1"/>
      <c r="P18" s="1"/>
      <c r="Q18" s="1"/>
      <c r="R18" s="1"/>
      <c r="S18" s="1"/>
      <c r="T18" s="1"/>
      <c r="U18" s="1"/>
      <c r="V18" s="1"/>
      <c r="W18" s="1"/>
      <c r="AF18" s="38"/>
      <c r="AG18" s="38" t="s">
        <v>274</v>
      </c>
      <c r="AH18" s="38"/>
      <c r="AI18" s="38"/>
      <c r="AJ18" s="38"/>
      <c r="AK18" s="38"/>
      <c r="AL18" s="38"/>
      <c r="AM18" s="38"/>
      <c r="AN18" s="38"/>
      <c r="AO18" s="38"/>
      <c r="AP18" s="38"/>
      <c r="AQ18" s="38"/>
      <c r="AR18" s="38"/>
      <c r="AS18" s="38"/>
      <c r="AT18" s="38"/>
      <c r="AU18" s="38"/>
      <c r="AV18" s="38"/>
      <c r="AW18" s="38"/>
      <c r="AX18" s="38"/>
      <c r="AY18" s="38"/>
      <c r="AZ18" s="38"/>
      <c r="BA18" s="38"/>
      <c r="BB18" s="38"/>
      <c r="BC18" s="38"/>
      <c r="BD18" s="38"/>
      <c r="BE18" s="38"/>
      <c r="BF18" s="38"/>
      <c r="BG18" s="38"/>
      <c r="BH18" s="38"/>
      <c r="BI18" s="45"/>
      <c r="BJ18" s="45"/>
      <c r="CO18" s="26"/>
      <c r="CP18" s="18"/>
      <c r="CQ18" s="18" t="s">
        <v>351</v>
      </c>
      <c r="CR18" s="18"/>
      <c r="CS18" s="18"/>
      <c r="CT18" s="18"/>
      <c r="CU18" s="18"/>
      <c r="CV18" s="18"/>
      <c r="CW18" s="18"/>
      <c r="CX18" s="18"/>
      <c r="CY18" s="18"/>
      <c r="CZ18" s="18"/>
      <c r="DA18" s="18"/>
      <c r="DB18" s="18"/>
      <c r="DC18" s="18"/>
      <c r="DD18" s="18"/>
      <c r="DE18" s="18"/>
      <c r="DF18" s="18"/>
      <c r="DG18" s="18"/>
      <c r="DH18" s="18"/>
      <c r="DI18" s="18"/>
      <c r="DJ18" s="18"/>
      <c r="DK18" s="18"/>
      <c r="DL18" s="18"/>
      <c r="DM18" s="18"/>
      <c r="DN18" s="18"/>
      <c r="DO18" s="18"/>
      <c r="DP18" s="18"/>
      <c r="DQ18" s="18"/>
      <c r="DR18" s="18"/>
      <c r="DS18" s="18"/>
      <c r="DT18" s="26"/>
      <c r="DU18" s="26"/>
      <c r="DV18" s="26"/>
      <c r="DW18" s="26"/>
    </row>
    <row r="19" spans="1:146" ht="16.350000000000001" customHeight="1">
      <c r="B19" s="25"/>
      <c r="C19" s="1" t="s">
        <v>229</v>
      </c>
      <c r="D19" s="1"/>
      <c r="E19" s="1"/>
      <c r="F19" s="1"/>
      <c r="G19" s="1"/>
      <c r="H19" s="1"/>
      <c r="I19" s="1"/>
      <c r="J19" s="1"/>
      <c r="K19" s="35"/>
      <c r="L19" s="35"/>
      <c r="M19" s="1"/>
      <c r="N19" s="1"/>
      <c r="O19" s="1"/>
      <c r="P19" s="1"/>
      <c r="Q19" s="1"/>
      <c r="R19" s="1"/>
      <c r="S19" s="1"/>
      <c r="T19" s="1"/>
      <c r="U19" s="1"/>
      <c r="V19" s="1"/>
      <c r="W19" s="1"/>
      <c r="AA19" s="46"/>
      <c r="AB19" s="46"/>
      <c r="AC19" s="46"/>
      <c r="AD19" s="46"/>
      <c r="AE19" s="46"/>
      <c r="AF19" s="38"/>
      <c r="AG19" s="38" t="s">
        <v>275</v>
      </c>
      <c r="AH19" s="38"/>
      <c r="AI19" s="38"/>
      <c r="AJ19" s="38"/>
      <c r="AK19" s="38"/>
      <c r="AL19" s="38"/>
      <c r="AM19" s="38"/>
      <c r="AN19" s="38"/>
      <c r="AO19" s="38"/>
      <c r="AP19" s="38"/>
      <c r="AQ19" s="38"/>
      <c r="AR19" s="38"/>
      <c r="AS19" s="38"/>
      <c r="AT19" s="38"/>
      <c r="AU19" s="38"/>
      <c r="AV19" s="38"/>
      <c r="AW19" s="38"/>
      <c r="AX19" s="38"/>
      <c r="AY19" s="38"/>
      <c r="AZ19" s="38"/>
      <c r="BA19" s="38"/>
      <c r="BB19" s="38"/>
      <c r="BC19" s="38"/>
      <c r="BD19" s="38"/>
      <c r="BE19" s="38"/>
      <c r="BF19" s="38"/>
      <c r="BG19" s="38"/>
      <c r="BH19" s="38"/>
      <c r="BI19" s="45"/>
      <c r="BJ19" s="45"/>
      <c r="CO19" s="26"/>
      <c r="CP19" s="18"/>
      <c r="CQ19" s="1" t="s">
        <v>352</v>
      </c>
      <c r="CR19" s="1"/>
      <c r="CS19" s="1"/>
      <c r="CT19" s="1"/>
      <c r="CU19" s="1"/>
      <c r="CV19" s="1"/>
      <c r="CW19" s="1"/>
      <c r="CX19" s="1"/>
      <c r="CY19" s="1"/>
      <c r="CZ19" s="1"/>
      <c r="DA19" s="1"/>
      <c r="DB19" s="1"/>
      <c r="DC19" s="1"/>
      <c r="DD19" s="1"/>
      <c r="DE19" s="1"/>
      <c r="DF19" s="1"/>
      <c r="DG19" s="1"/>
      <c r="DH19" s="1"/>
      <c r="DI19" s="1"/>
      <c r="DJ19" s="1"/>
      <c r="DK19" s="1"/>
      <c r="DL19" s="1"/>
      <c r="DM19" s="1"/>
      <c r="DN19" s="1"/>
      <c r="DO19" s="1"/>
      <c r="DP19" s="1"/>
      <c r="DQ19" s="1"/>
      <c r="DR19" s="18"/>
      <c r="DS19" s="18"/>
      <c r="DT19" s="26"/>
      <c r="DU19" s="26"/>
      <c r="DV19" s="26"/>
      <c r="DW19" s="26"/>
      <c r="EN19" s="37"/>
    </row>
    <row r="20" spans="1:146" ht="16.350000000000001" customHeight="1">
      <c r="B20" s="25"/>
      <c r="C20" s="1"/>
      <c r="D20" s="1" t="s">
        <v>230</v>
      </c>
      <c r="E20" s="1"/>
      <c r="F20" s="1"/>
      <c r="G20" s="1"/>
      <c r="H20" s="1"/>
      <c r="I20" s="1"/>
      <c r="J20" s="1"/>
      <c r="K20" s="1"/>
      <c r="L20" s="1"/>
      <c r="M20" s="1"/>
      <c r="N20" s="1"/>
      <c r="O20" s="1"/>
      <c r="P20" s="1"/>
      <c r="Q20" s="1"/>
      <c r="R20" s="1"/>
      <c r="S20" s="1"/>
      <c r="T20" s="1"/>
      <c r="U20" s="1"/>
      <c r="V20" s="1"/>
      <c r="W20" s="1"/>
      <c r="AA20" s="46"/>
      <c r="AB20" s="46"/>
      <c r="AC20" s="46"/>
      <c r="AD20" s="46"/>
      <c r="AE20" s="46"/>
      <c r="AF20" s="38"/>
      <c r="AG20" s="38" t="s">
        <v>276</v>
      </c>
      <c r="AH20" s="38"/>
      <c r="AI20" s="38"/>
      <c r="AJ20" s="38"/>
      <c r="AK20" s="38"/>
      <c r="AL20" s="38"/>
      <c r="AM20" s="38"/>
      <c r="AN20" s="38"/>
      <c r="AO20" s="38"/>
      <c r="AP20" s="38"/>
      <c r="AQ20" s="38"/>
      <c r="AR20" s="38"/>
      <c r="AS20" s="38"/>
      <c r="AT20" s="38"/>
      <c r="AU20" s="38"/>
      <c r="AV20" s="38"/>
      <c r="AW20" s="38"/>
      <c r="AX20" s="38"/>
      <c r="AY20" s="38"/>
      <c r="AZ20" s="38"/>
      <c r="BA20" s="38"/>
      <c r="BB20" s="38"/>
      <c r="BC20" s="38"/>
      <c r="BD20" s="38"/>
      <c r="BE20" s="38"/>
      <c r="BF20" s="38"/>
      <c r="BG20" s="38"/>
      <c r="BH20" s="38"/>
      <c r="BI20" s="45"/>
      <c r="BJ20" s="45"/>
      <c r="CP20" s="1"/>
      <c r="CQ20" s="1" t="s">
        <v>353</v>
      </c>
      <c r="CR20" s="1"/>
      <c r="CS20" s="1"/>
      <c r="CT20" s="1"/>
      <c r="CU20" s="1"/>
      <c r="CV20" s="1"/>
      <c r="CW20" s="1"/>
      <c r="CX20" s="1"/>
      <c r="CY20" s="1"/>
      <c r="CZ20" s="1"/>
      <c r="DA20" s="1"/>
      <c r="DB20" s="1"/>
      <c r="DC20" s="1"/>
      <c r="DD20" s="1"/>
      <c r="DE20" s="1"/>
      <c r="DF20" s="1"/>
      <c r="DG20" s="1"/>
      <c r="DH20" s="1"/>
      <c r="DI20" s="1"/>
      <c r="DJ20" s="1"/>
      <c r="DK20" s="1"/>
      <c r="DL20" s="1"/>
      <c r="DM20" s="1"/>
      <c r="DN20" s="1"/>
      <c r="DO20" s="1"/>
      <c r="DP20" s="1"/>
      <c r="DQ20" s="1"/>
      <c r="DR20" s="18"/>
      <c r="DS20" s="18"/>
      <c r="DT20" s="26"/>
      <c r="DU20" s="26"/>
      <c r="DV20" s="26"/>
      <c r="DW20" s="26"/>
    </row>
    <row r="21" spans="1:146" ht="16.350000000000001" customHeight="1">
      <c r="B21" s="25"/>
      <c r="C21" s="1"/>
      <c r="D21" s="1" t="s">
        <v>231</v>
      </c>
      <c r="E21" s="1"/>
      <c r="F21" s="1"/>
      <c r="G21" s="1"/>
      <c r="H21" s="1"/>
      <c r="I21" s="1"/>
      <c r="J21" s="1"/>
      <c r="K21" s="1"/>
      <c r="L21" s="1"/>
      <c r="M21" s="1"/>
      <c r="N21" s="1"/>
      <c r="O21" s="1"/>
      <c r="P21" s="1"/>
      <c r="Q21" s="1"/>
      <c r="R21" s="1"/>
      <c r="S21" s="1"/>
      <c r="T21" s="1"/>
      <c r="U21" s="1"/>
      <c r="V21" s="1"/>
      <c r="W21" s="1"/>
      <c r="AA21" s="46"/>
      <c r="AB21" s="46"/>
      <c r="AC21" s="46"/>
      <c r="AD21" s="46"/>
      <c r="AE21" s="46"/>
      <c r="AF21" s="38"/>
      <c r="AG21" s="38"/>
      <c r="AH21" s="38"/>
      <c r="AI21" s="38"/>
      <c r="AJ21" s="38"/>
      <c r="AK21" s="38"/>
      <c r="AL21" s="38"/>
      <c r="AM21" s="38"/>
      <c r="AN21" s="38"/>
      <c r="AO21" s="38"/>
      <c r="AP21" s="38"/>
      <c r="AQ21" s="38"/>
      <c r="AR21" s="38"/>
      <c r="AS21" s="38"/>
      <c r="AT21" s="38"/>
      <c r="AU21" s="38"/>
      <c r="AV21" s="38"/>
      <c r="AW21" s="38"/>
      <c r="AX21" s="38"/>
      <c r="AY21" s="38"/>
      <c r="AZ21" s="38"/>
      <c r="BA21" s="38"/>
      <c r="BB21" s="38"/>
      <c r="BC21" s="38"/>
      <c r="BD21" s="38"/>
      <c r="BE21" s="38"/>
      <c r="BF21" s="38"/>
      <c r="BG21" s="38"/>
      <c r="BH21" s="38"/>
      <c r="BI21" s="45"/>
      <c r="BJ21" s="45"/>
      <c r="BL21" s="1" t="s">
        <v>415</v>
      </c>
      <c r="BM21" s="1"/>
      <c r="BN21" s="1"/>
      <c r="BO21" s="1"/>
      <c r="BP21" s="1"/>
      <c r="BQ21" s="1"/>
      <c r="BR21" s="1"/>
      <c r="BS21" s="1"/>
      <c r="BT21" s="1"/>
      <c r="BU21" s="1"/>
      <c r="BV21" s="1"/>
      <c r="BW21" s="1"/>
      <c r="BX21" s="1"/>
      <c r="BY21" s="1"/>
      <c r="BZ21" s="1"/>
      <c r="CA21" s="1"/>
      <c r="CB21" s="1"/>
      <c r="CC21" s="1"/>
      <c r="CD21" s="1"/>
      <c r="CE21" s="1"/>
      <c r="CF21" s="1"/>
      <c r="CG21" s="1"/>
      <c r="CH21" s="1"/>
      <c r="CI21" s="1"/>
      <c r="CJ21" s="1"/>
      <c r="CK21" s="1"/>
      <c r="CL21" s="1"/>
      <c r="CM21" s="1"/>
      <c r="CP21" s="1"/>
      <c r="CQ21" s="1"/>
      <c r="CR21" s="1"/>
      <c r="CS21" s="1"/>
      <c r="CT21" s="1"/>
      <c r="CU21" s="1"/>
      <c r="CV21" s="1"/>
      <c r="CW21" s="1"/>
      <c r="CX21" s="1"/>
      <c r="CY21" s="1"/>
      <c r="CZ21" s="1"/>
      <c r="DA21" s="1"/>
      <c r="DB21" s="1"/>
      <c r="DC21" s="1"/>
      <c r="DD21" s="1"/>
      <c r="DE21" s="1"/>
      <c r="DF21" s="1"/>
      <c r="DG21" s="1"/>
      <c r="DH21" s="1"/>
      <c r="DI21" s="1"/>
      <c r="DJ21" s="1"/>
      <c r="DK21" s="1"/>
      <c r="DL21" s="1"/>
      <c r="DM21" s="1"/>
      <c r="DN21" s="1"/>
      <c r="DO21" s="1"/>
      <c r="DP21" s="1"/>
      <c r="DQ21" s="1"/>
      <c r="DR21" s="18"/>
      <c r="DS21" s="18"/>
      <c r="DT21" s="26"/>
      <c r="DU21" s="26"/>
      <c r="DV21" s="26"/>
      <c r="DW21" s="26"/>
    </row>
    <row r="22" spans="1:146" ht="16.350000000000001" customHeight="1">
      <c r="B22" s="25"/>
      <c r="C22" s="1"/>
      <c r="D22" s="1" t="s">
        <v>232</v>
      </c>
      <c r="E22" s="1"/>
      <c r="F22" s="1"/>
      <c r="G22" s="1"/>
      <c r="H22" s="1"/>
      <c r="I22" s="1"/>
      <c r="J22" s="1"/>
      <c r="K22" s="1"/>
      <c r="L22" s="1"/>
      <c r="M22" s="1"/>
      <c r="N22" s="1"/>
      <c r="O22" s="1"/>
      <c r="P22" s="1"/>
      <c r="Q22" s="1"/>
      <c r="R22" s="1"/>
      <c r="S22" s="1"/>
      <c r="T22" s="1"/>
      <c r="U22" s="1"/>
      <c r="V22" s="1"/>
      <c r="W22" s="1"/>
      <c r="AA22" s="46"/>
      <c r="AB22" s="46"/>
      <c r="AC22" s="46"/>
      <c r="AD22" s="46"/>
      <c r="AE22" s="46"/>
      <c r="AF22" s="38" t="s">
        <v>282</v>
      </c>
      <c r="AG22" s="38"/>
      <c r="AH22" s="38"/>
      <c r="AI22" s="38"/>
      <c r="AJ22" s="38"/>
      <c r="AK22" s="38"/>
      <c r="AL22" s="38"/>
      <c r="AM22" s="38"/>
      <c r="AN22" s="38"/>
      <c r="AO22" s="38"/>
      <c r="AP22" s="38"/>
      <c r="AQ22" s="38"/>
      <c r="AR22" s="38"/>
      <c r="AS22" s="38"/>
      <c r="AT22" s="38"/>
      <c r="AU22" s="38"/>
      <c r="AV22" s="38"/>
      <c r="AW22" s="38"/>
      <c r="AX22" s="38"/>
      <c r="AY22" s="38"/>
      <c r="AZ22" s="38"/>
      <c r="BA22" s="38"/>
      <c r="BB22" s="38"/>
      <c r="BC22" s="38"/>
      <c r="BD22" s="38"/>
      <c r="BE22" s="38"/>
      <c r="BF22" s="38"/>
      <c r="BG22" s="38"/>
      <c r="BH22" s="38"/>
      <c r="BI22" s="45"/>
      <c r="BJ22" s="45"/>
      <c r="BL22" s="122" t="s">
        <v>320</v>
      </c>
      <c r="BM22" s="122"/>
      <c r="BN22" s="122"/>
      <c r="BO22" s="122"/>
      <c r="BP22" s="201" t="s">
        <v>321</v>
      </c>
      <c r="BQ22" s="201"/>
      <c r="BR22" s="201"/>
      <c r="BS22" s="201"/>
      <c r="BT22" s="201"/>
      <c r="BU22" s="201" t="s">
        <v>322</v>
      </c>
      <c r="BV22" s="122"/>
      <c r="BW22" s="122"/>
      <c r="BX22" s="122"/>
      <c r="BY22" s="122"/>
      <c r="BZ22" s="122"/>
      <c r="CA22" s="201" t="s">
        <v>323</v>
      </c>
      <c r="CB22" s="201"/>
      <c r="CC22" s="201"/>
      <c r="CD22" s="201"/>
      <c r="CE22" s="201"/>
      <c r="CF22" s="201"/>
      <c r="CG22" s="201" t="s">
        <v>324</v>
      </c>
      <c r="CH22" s="201"/>
      <c r="CI22" s="201"/>
      <c r="CJ22" s="201"/>
      <c r="CK22" s="201"/>
      <c r="CL22" s="201"/>
      <c r="CM22" s="239" t="s">
        <v>414</v>
      </c>
      <c r="CN22" s="240"/>
      <c r="CO22" s="240"/>
      <c r="CP22" s="18"/>
      <c r="CQ22" s="18" t="s">
        <v>354</v>
      </c>
      <c r="CR22" s="18"/>
      <c r="CS22" s="18"/>
      <c r="CT22" s="18"/>
      <c r="CU22" s="18"/>
      <c r="CV22" s="18"/>
      <c r="CW22" s="18"/>
      <c r="CX22" s="18"/>
      <c r="CY22" s="18"/>
      <c r="CZ22" s="18"/>
      <c r="DA22" s="18"/>
      <c r="DB22" s="18"/>
      <c r="DC22" s="18"/>
      <c r="DD22" s="18"/>
      <c r="DE22" s="18"/>
      <c r="DF22" s="18"/>
      <c r="DG22" s="18"/>
      <c r="DH22" s="18"/>
      <c r="DI22" s="18"/>
      <c r="DJ22" s="18"/>
      <c r="DK22" s="18"/>
      <c r="DL22" s="18"/>
      <c r="DM22" s="18"/>
      <c r="DN22" s="18"/>
      <c r="DO22" s="18"/>
      <c r="DP22" s="18"/>
      <c r="DQ22" s="18"/>
      <c r="DR22" s="18"/>
      <c r="DS22" s="18"/>
      <c r="DT22" s="26"/>
      <c r="DU22" s="26"/>
      <c r="DV22" s="26"/>
      <c r="DW22" s="26"/>
    </row>
    <row r="23" spans="1:146" ht="16.350000000000001" customHeight="1">
      <c r="A23" s="42"/>
      <c r="B23" s="1"/>
      <c r="C23" s="1"/>
      <c r="D23" s="1" t="s">
        <v>387</v>
      </c>
      <c r="E23" s="1"/>
      <c r="F23" s="1"/>
      <c r="G23" s="1"/>
      <c r="H23" s="1"/>
      <c r="I23" s="1"/>
      <c r="J23" s="1"/>
      <c r="K23" s="1"/>
      <c r="L23" s="1"/>
      <c r="M23" s="1"/>
      <c r="N23" s="1"/>
      <c r="O23" s="1"/>
      <c r="P23" s="1"/>
      <c r="Q23" s="1"/>
      <c r="R23" s="1"/>
      <c r="S23" s="1"/>
      <c r="T23" s="1"/>
      <c r="U23" s="1"/>
      <c r="V23" s="1"/>
      <c r="W23" s="1"/>
      <c r="AF23" s="38"/>
      <c r="AG23" s="38"/>
      <c r="AH23" s="38" t="s">
        <v>283</v>
      </c>
      <c r="AI23" s="38"/>
      <c r="AJ23" s="38"/>
      <c r="AK23" s="38"/>
      <c r="AL23" s="38"/>
      <c r="AM23" s="38"/>
      <c r="AN23" s="38"/>
      <c r="AO23" s="38"/>
      <c r="AP23" s="38"/>
      <c r="AQ23" s="38"/>
      <c r="AR23" s="38"/>
      <c r="AS23" s="38"/>
      <c r="AT23" s="38"/>
      <c r="AU23" s="38"/>
      <c r="AV23" s="38"/>
      <c r="AW23" s="38"/>
      <c r="AX23" s="38"/>
      <c r="AY23" s="38"/>
      <c r="AZ23" s="38"/>
      <c r="BA23" s="38"/>
      <c r="BB23" s="38"/>
      <c r="BC23" s="38"/>
      <c r="BD23" s="38"/>
      <c r="BE23" s="38"/>
      <c r="BF23" s="38"/>
      <c r="BG23" s="38"/>
      <c r="BH23" s="38"/>
      <c r="BI23" s="45"/>
      <c r="BJ23" s="45"/>
      <c r="BL23" s="122"/>
      <c r="BM23" s="122"/>
      <c r="BN23" s="122"/>
      <c r="BO23" s="122"/>
      <c r="BP23" s="201"/>
      <c r="BQ23" s="201"/>
      <c r="BR23" s="201"/>
      <c r="BS23" s="201"/>
      <c r="BT23" s="201"/>
      <c r="BU23" s="122"/>
      <c r="BV23" s="122"/>
      <c r="BW23" s="122"/>
      <c r="BX23" s="122"/>
      <c r="BY23" s="122"/>
      <c r="BZ23" s="122"/>
      <c r="CA23" s="201"/>
      <c r="CB23" s="201"/>
      <c r="CC23" s="201"/>
      <c r="CD23" s="201"/>
      <c r="CE23" s="201"/>
      <c r="CF23" s="201"/>
      <c r="CG23" s="201"/>
      <c r="CH23" s="201"/>
      <c r="CI23" s="201"/>
      <c r="CJ23" s="201"/>
      <c r="CK23" s="201"/>
      <c r="CL23" s="201"/>
      <c r="CM23" s="241"/>
      <c r="CN23" s="240"/>
      <c r="CO23" s="240"/>
      <c r="CP23" s="18"/>
      <c r="CQ23" s="188" t="s">
        <v>355</v>
      </c>
      <c r="CR23" s="179"/>
      <c r="CS23" s="179"/>
      <c r="CT23" s="179"/>
      <c r="CU23" s="188" t="s">
        <v>343</v>
      </c>
      <c r="CV23" s="188"/>
      <c r="CW23" s="188"/>
      <c r="CX23" s="188"/>
      <c r="CY23" s="188"/>
      <c r="CZ23" s="188" t="s">
        <v>344</v>
      </c>
      <c r="DA23" s="188"/>
      <c r="DB23" s="188"/>
      <c r="DC23" s="188"/>
      <c r="DD23" s="188"/>
      <c r="DE23" s="188"/>
      <c r="DF23" s="188" t="s">
        <v>335</v>
      </c>
      <c r="DG23" s="188"/>
      <c r="DH23" s="188"/>
      <c r="DI23" s="188"/>
      <c r="DJ23" s="188"/>
      <c r="DK23" s="188"/>
      <c r="DL23" s="188" t="s">
        <v>342</v>
      </c>
      <c r="DM23" s="188"/>
      <c r="DN23" s="188"/>
      <c r="DO23" s="188"/>
      <c r="DP23" s="188"/>
      <c r="DQ23" s="188"/>
      <c r="DR23" s="18"/>
      <c r="DS23" s="18"/>
      <c r="DT23" s="26"/>
      <c r="DU23" s="26"/>
      <c r="DV23" s="26"/>
      <c r="DW23" s="26"/>
    </row>
    <row r="24" spans="1:146" ht="16.350000000000001" customHeight="1" thickBot="1">
      <c r="B24" s="1"/>
      <c r="C24" s="1"/>
      <c r="D24" s="1" t="s">
        <v>409</v>
      </c>
      <c r="E24" s="1"/>
      <c r="F24" s="1"/>
      <c r="G24" s="1"/>
      <c r="H24" s="1"/>
      <c r="I24" s="1"/>
      <c r="J24" s="1"/>
      <c r="K24" s="1"/>
      <c r="L24" s="1"/>
      <c r="M24" s="1"/>
      <c r="N24" s="1"/>
      <c r="O24" s="1"/>
      <c r="P24" s="1"/>
      <c r="Q24" s="1"/>
      <c r="R24" s="1"/>
      <c r="S24" s="1"/>
      <c r="T24" s="1"/>
      <c r="U24" s="1"/>
      <c r="V24" s="1"/>
      <c r="W24" s="1"/>
      <c r="AF24" s="38"/>
      <c r="AG24" s="38"/>
      <c r="AH24" s="80"/>
      <c r="AI24" s="38"/>
      <c r="AJ24" s="38"/>
      <c r="AK24" s="38"/>
      <c r="AL24" s="38"/>
      <c r="AM24" s="38"/>
      <c r="AN24" s="38"/>
      <c r="AO24" s="38"/>
      <c r="AP24" s="38"/>
      <c r="AQ24" s="38"/>
      <c r="AR24" s="38"/>
      <c r="AS24" s="38"/>
      <c r="AT24" s="38"/>
      <c r="AU24" s="38"/>
      <c r="AV24" s="38"/>
      <c r="AW24" s="38"/>
      <c r="AX24" s="38"/>
      <c r="AY24" s="38"/>
      <c r="AZ24" s="38"/>
      <c r="BA24" s="38"/>
      <c r="BB24" s="38"/>
      <c r="BC24" s="38"/>
      <c r="BD24" s="38"/>
      <c r="BE24" s="38"/>
      <c r="BF24" s="38"/>
      <c r="BG24" s="38"/>
      <c r="BH24" s="38"/>
      <c r="BI24" s="45"/>
      <c r="BJ24" s="45"/>
      <c r="BL24" s="122" t="s">
        <v>309</v>
      </c>
      <c r="BM24" s="122"/>
      <c r="BN24" s="122"/>
      <c r="BO24" s="122"/>
      <c r="BP24" s="122">
        <v>80</v>
      </c>
      <c r="BQ24" s="122"/>
      <c r="BR24" s="122"/>
      <c r="BS24" s="122"/>
      <c r="BT24" s="122"/>
      <c r="BU24" s="122">
        <v>100</v>
      </c>
      <c r="BV24" s="122"/>
      <c r="BW24" s="122"/>
      <c r="BX24" s="122"/>
      <c r="BY24" s="122"/>
      <c r="BZ24" s="122"/>
      <c r="CA24" s="122">
        <v>9.9299999999999999E-2</v>
      </c>
      <c r="CB24" s="122"/>
      <c r="CC24" s="122"/>
      <c r="CD24" s="122"/>
      <c r="CE24" s="122"/>
      <c r="CF24" s="122"/>
      <c r="CG24" s="5"/>
      <c r="CH24" s="229">
        <f>ROUND(CA24*$BA$42,0)</f>
        <v>19373</v>
      </c>
      <c r="CI24" s="229"/>
      <c r="CJ24" s="229"/>
      <c r="CK24" s="229"/>
      <c r="CL24" s="230"/>
      <c r="CM24" s="226">
        <f>BP24*BU24</f>
        <v>8000</v>
      </c>
      <c r="CN24" s="227"/>
      <c r="CO24" s="227"/>
      <c r="CP24" s="18"/>
      <c r="CQ24" s="179"/>
      <c r="CR24" s="179"/>
      <c r="CS24" s="179"/>
      <c r="CT24" s="179"/>
      <c r="CU24" s="188"/>
      <c r="CV24" s="188"/>
      <c r="CW24" s="188"/>
      <c r="CX24" s="188"/>
      <c r="CY24" s="188"/>
      <c r="CZ24" s="188"/>
      <c r="DA24" s="188"/>
      <c r="DB24" s="188"/>
      <c r="DC24" s="188"/>
      <c r="DD24" s="188"/>
      <c r="DE24" s="188"/>
      <c r="DF24" s="188"/>
      <c r="DG24" s="188"/>
      <c r="DH24" s="188"/>
      <c r="DI24" s="188"/>
      <c r="DJ24" s="188"/>
      <c r="DK24" s="188"/>
      <c r="DL24" s="188"/>
      <c r="DM24" s="188"/>
      <c r="DN24" s="188"/>
      <c r="DO24" s="188"/>
      <c r="DP24" s="188"/>
      <c r="DQ24" s="188"/>
      <c r="DR24" s="18"/>
      <c r="DS24" s="18"/>
      <c r="DT24" s="26"/>
      <c r="DU24" s="26"/>
      <c r="DV24" s="26"/>
      <c r="DW24" s="26"/>
    </row>
    <row r="25" spans="1:146" ht="16.350000000000001" customHeight="1" thickBot="1">
      <c r="B25" s="1"/>
      <c r="C25" s="1"/>
      <c r="D25" s="1" t="s">
        <v>233</v>
      </c>
      <c r="E25" s="1"/>
      <c r="F25" s="1"/>
      <c r="G25" s="1"/>
      <c r="H25" s="1"/>
      <c r="I25" s="1"/>
      <c r="J25" s="1"/>
      <c r="K25" s="1"/>
      <c r="L25" s="1"/>
      <c r="M25" s="1"/>
      <c r="N25" s="1"/>
      <c r="O25" s="1"/>
      <c r="P25" s="1"/>
      <c r="Q25" s="1"/>
      <c r="R25" s="1"/>
      <c r="S25" s="1"/>
      <c r="T25" s="1"/>
      <c r="U25" s="1"/>
      <c r="V25" s="1"/>
      <c r="W25" s="1"/>
      <c r="AF25" s="45"/>
      <c r="AG25" s="38" t="s">
        <v>284</v>
      </c>
      <c r="AH25" s="38"/>
      <c r="AI25" s="38"/>
      <c r="AJ25" s="38"/>
      <c r="AK25" s="38"/>
      <c r="AL25" s="38"/>
      <c r="AM25" s="38"/>
      <c r="AN25" s="38"/>
      <c r="AO25" s="38"/>
      <c r="AP25" s="38"/>
      <c r="AQ25" s="38"/>
      <c r="AR25" s="38"/>
      <c r="AS25" s="38"/>
      <c r="AT25" s="38"/>
      <c r="AU25" s="38"/>
      <c r="AV25" s="38"/>
      <c r="AW25" s="38"/>
      <c r="AX25" s="81"/>
      <c r="AY25" s="81"/>
      <c r="AZ25" s="81"/>
      <c r="BA25" s="81"/>
      <c r="BB25" s="81"/>
      <c r="BC25" s="81"/>
      <c r="BD25" s="81"/>
      <c r="BE25" s="81"/>
      <c r="BF25" s="81"/>
      <c r="BG25" s="50"/>
      <c r="BH25" s="50"/>
      <c r="BI25" s="50"/>
      <c r="BJ25" s="50"/>
      <c r="BK25" s="44"/>
      <c r="BL25" s="122" t="s">
        <v>310</v>
      </c>
      <c r="BM25" s="122"/>
      <c r="BN25" s="122"/>
      <c r="BO25" s="122"/>
      <c r="BP25" s="122">
        <v>95</v>
      </c>
      <c r="BQ25" s="122"/>
      <c r="BR25" s="122"/>
      <c r="BS25" s="122"/>
      <c r="BT25" s="122"/>
      <c r="BU25" s="122">
        <v>95</v>
      </c>
      <c r="BV25" s="122"/>
      <c r="BW25" s="122"/>
      <c r="BX25" s="122"/>
      <c r="BY25" s="122"/>
      <c r="BZ25" s="122"/>
      <c r="CA25" s="216">
        <f>ROUND(CM25/$CM$34,4)</f>
        <v>0.11210000000000001</v>
      </c>
      <c r="CB25" s="216"/>
      <c r="CC25" s="216"/>
      <c r="CD25" s="216"/>
      <c r="CE25" s="216"/>
      <c r="CF25" s="217"/>
      <c r="CG25" s="20" t="s">
        <v>36</v>
      </c>
      <c r="CH25" s="182">
        <f t="shared" ref="CH25:CH32" si="0">ROUND(CA25*$BA$42,0)</f>
        <v>21871</v>
      </c>
      <c r="CI25" s="182"/>
      <c r="CJ25" s="182"/>
      <c r="CK25" s="182"/>
      <c r="CL25" s="183"/>
      <c r="CM25" s="228">
        <f t="shared" ref="CM25:CM33" si="1">BP25*BU25</f>
        <v>9025</v>
      </c>
      <c r="CN25" s="227"/>
      <c r="CO25" s="227"/>
      <c r="CP25" s="18"/>
      <c r="CQ25" s="179"/>
      <c r="CR25" s="179"/>
      <c r="CS25" s="179"/>
      <c r="CT25" s="179"/>
      <c r="CU25" s="188"/>
      <c r="CV25" s="188"/>
      <c r="CW25" s="188"/>
      <c r="CX25" s="188"/>
      <c r="CY25" s="188"/>
      <c r="CZ25" s="188"/>
      <c r="DA25" s="188"/>
      <c r="DB25" s="188"/>
      <c r="DC25" s="188"/>
      <c r="DD25" s="188"/>
      <c r="DE25" s="188"/>
      <c r="DF25" s="188"/>
      <c r="DG25" s="188"/>
      <c r="DH25" s="188"/>
      <c r="DI25" s="188"/>
      <c r="DJ25" s="188"/>
      <c r="DK25" s="188"/>
      <c r="DL25" s="188"/>
      <c r="DM25" s="188"/>
      <c r="DN25" s="188"/>
      <c r="DO25" s="188"/>
      <c r="DP25" s="188"/>
      <c r="DQ25" s="188"/>
      <c r="DR25" s="18"/>
      <c r="DS25" s="18"/>
      <c r="DT25" s="26"/>
      <c r="DU25" s="26"/>
      <c r="DV25" s="26"/>
      <c r="DW25" s="26"/>
    </row>
    <row r="26" spans="1:146" ht="16.350000000000001" customHeight="1" thickBot="1">
      <c r="B26" s="27"/>
      <c r="C26" s="1"/>
      <c r="D26" s="1" t="s">
        <v>234</v>
      </c>
      <c r="E26" s="1"/>
      <c r="F26" s="1"/>
      <c r="G26" s="1"/>
      <c r="H26" s="33"/>
      <c r="I26" s="33"/>
      <c r="J26" s="33"/>
      <c r="K26" s="33"/>
      <c r="L26" s="1"/>
      <c r="M26" s="1"/>
      <c r="N26" s="1"/>
      <c r="O26" s="1"/>
      <c r="P26" s="1"/>
      <c r="Q26" s="1"/>
      <c r="R26" s="1"/>
      <c r="S26" s="1"/>
      <c r="T26" s="1"/>
      <c r="U26" s="1"/>
      <c r="V26" s="1"/>
      <c r="W26" s="1"/>
      <c r="AF26" s="45"/>
      <c r="AG26" s="38"/>
      <c r="AH26" s="197" t="s">
        <v>298</v>
      </c>
      <c r="AI26" s="197"/>
      <c r="AJ26" s="197"/>
      <c r="AK26" s="197"/>
      <c r="AL26" s="197"/>
      <c r="AM26" s="197"/>
      <c r="AN26" s="201" t="s">
        <v>285</v>
      </c>
      <c r="AO26" s="122"/>
      <c r="AP26" s="122"/>
      <c r="AQ26" s="122"/>
      <c r="AR26" s="122"/>
      <c r="AS26" s="203" t="s">
        <v>286</v>
      </c>
      <c r="AT26" s="204"/>
      <c r="AU26" s="204"/>
      <c r="AV26" s="205"/>
      <c r="AW26" s="204" t="s">
        <v>287</v>
      </c>
      <c r="AX26" s="149"/>
      <c r="AY26" s="149"/>
      <c r="AZ26" s="149"/>
      <c r="BA26" s="149"/>
      <c r="BB26" s="201" t="s">
        <v>288</v>
      </c>
      <c r="BC26" s="122"/>
      <c r="BD26" s="122"/>
      <c r="BE26" s="122"/>
      <c r="BF26" s="122"/>
      <c r="BG26" s="45"/>
      <c r="BH26" s="45"/>
      <c r="BI26" s="45"/>
      <c r="BJ26" s="45"/>
      <c r="BK26" s="45"/>
      <c r="BL26" s="122" t="s">
        <v>311</v>
      </c>
      <c r="BM26" s="122"/>
      <c r="BN26" s="122"/>
      <c r="BO26" s="122"/>
      <c r="BP26" s="122">
        <v>85</v>
      </c>
      <c r="BQ26" s="122"/>
      <c r="BR26" s="122"/>
      <c r="BS26" s="122"/>
      <c r="BT26" s="122"/>
      <c r="BU26" s="122">
        <v>110</v>
      </c>
      <c r="BV26" s="122"/>
      <c r="BW26" s="122"/>
      <c r="BX26" s="122"/>
      <c r="BY26" s="122"/>
      <c r="BZ26" s="122"/>
      <c r="CA26" s="216">
        <f t="shared" ref="CA26:CA27" si="2">ROUND(CM26/$CM$34,4)</f>
        <v>0.11609999999999999</v>
      </c>
      <c r="CB26" s="216"/>
      <c r="CC26" s="216"/>
      <c r="CD26" s="216"/>
      <c r="CE26" s="216"/>
      <c r="CF26" s="217"/>
      <c r="CG26" s="7"/>
      <c r="CH26" s="222">
        <v>22651</v>
      </c>
      <c r="CI26" s="222"/>
      <c r="CJ26" s="222"/>
      <c r="CK26" s="222"/>
      <c r="CL26" s="223"/>
      <c r="CM26" s="226">
        <f t="shared" si="1"/>
        <v>9350</v>
      </c>
      <c r="CN26" s="227"/>
      <c r="CO26" s="227"/>
      <c r="CP26" s="18"/>
      <c r="CQ26" s="179">
        <v>2400</v>
      </c>
      <c r="CR26" s="179"/>
      <c r="CS26" s="179"/>
      <c r="CT26" s="179"/>
      <c r="CU26" s="179">
        <v>626800</v>
      </c>
      <c r="CV26" s="179"/>
      <c r="CW26" s="179"/>
      <c r="CX26" s="179"/>
      <c r="CY26" s="179"/>
      <c r="CZ26" s="180">
        <f>N41+N42</f>
        <v>2012318</v>
      </c>
      <c r="DA26" s="180"/>
      <c r="DB26" s="180"/>
      <c r="DC26" s="180"/>
      <c r="DD26" s="180"/>
      <c r="DE26" s="180"/>
      <c r="DF26" s="180">
        <f>CU26+CZ26</f>
        <v>2639118</v>
      </c>
      <c r="DG26" s="180"/>
      <c r="DH26" s="180"/>
      <c r="DI26" s="180"/>
      <c r="DJ26" s="180"/>
      <c r="DK26" s="181"/>
      <c r="DL26" s="23" t="s">
        <v>209</v>
      </c>
      <c r="DM26" s="182">
        <f>ROUND(DF26/J34,0)</f>
        <v>1100</v>
      </c>
      <c r="DN26" s="182"/>
      <c r="DO26" s="182"/>
      <c r="DP26" s="182"/>
      <c r="DQ26" s="183"/>
      <c r="DR26" s="18"/>
      <c r="DS26" s="18"/>
      <c r="DT26" s="26"/>
      <c r="DU26" s="26"/>
      <c r="DV26" s="26"/>
      <c r="DW26" s="26"/>
      <c r="DX26" s="26"/>
    </row>
    <row r="27" spans="1:146" ht="16.350000000000001" customHeight="1" thickBot="1">
      <c r="B27" s="27"/>
      <c r="C27" s="1" t="s">
        <v>235</v>
      </c>
      <c r="D27" s="1"/>
      <c r="E27" s="1"/>
      <c r="F27" s="1"/>
      <c r="G27" s="1"/>
      <c r="H27" s="33"/>
      <c r="I27" s="33"/>
      <c r="J27" s="33"/>
      <c r="K27" s="33"/>
      <c r="L27" s="33"/>
      <c r="M27" s="33"/>
      <c r="N27" s="33"/>
      <c r="O27" s="33"/>
      <c r="P27" s="33"/>
      <c r="Q27" s="33"/>
      <c r="R27" s="33"/>
      <c r="S27" s="33"/>
      <c r="T27" s="33"/>
      <c r="U27" s="33"/>
      <c r="V27" s="1"/>
      <c r="W27" s="1"/>
      <c r="AF27" s="45"/>
      <c r="AG27" s="38"/>
      <c r="AH27" s="197"/>
      <c r="AI27" s="197"/>
      <c r="AJ27" s="197"/>
      <c r="AK27" s="197"/>
      <c r="AL27" s="197"/>
      <c r="AM27" s="197"/>
      <c r="AN27" s="122"/>
      <c r="AO27" s="122"/>
      <c r="AP27" s="122"/>
      <c r="AQ27" s="122"/>
      <c r="AR27" s="122"/>
      <c r="AS27" s="206"/>
      <c r="AT27" s="207"/>
      <c r="AU27" s="207"/>
      <c r="AV27" s="208"/>
      <c r="AW27" s="224"/>
      <c r="AX27" s="224"/>
      <c r="AY27" s="224"/>
      <c r="AZ27" s="224"/>
      <c r="BA27" s="224"/>
      <c r="BB27" s="225"/>
      <c r="BC27" s="225"/>
      <c r="BD27" s="225"/>
      <c r="BE27" s="225"/>
      <c r="BF27" s="225"/>
      <c r="BG27" s="45"/>
      <c r="BH27" s="51"/>
      <c r="BI27" s="45"/>
      <c r="BJ27" s="45"/>
      <c r="BK27" s="45"/>
      <c r="BL27" s="122" t="s">
        <v>312</v>
      </c>
      <c r="BM27" s="122"/>
      <c r="BN27" s="122"/>
      <c r="BO27" s="122"/>
      <c r="BP27" s="122">
        <v>80</v>
      </c>
      <c r="BQ27" s="122"/>
      <c r="BR27" s="122"/>
      <c r="BS27" s="122"/>
      <c r="BT27" s="122"/>
      <c r="BU27" s="122">
        <v>100</v>
      </c>
      <c r="BV27" s="122"/>
      <c r="BW27" s="122"/>
      <c r="BX27" s="122"/>
      <c r="BY27" s="122"/>
      <c r="BZ27" s="122"/>
      <c r="CA27" s="216">
        <f t="shared" si="2"/>
        <v>9.9299999999999999E-2</v>
      </c>
      <c r="CB27" s="216"/>
      <c r="CC27" s="216"/>
      <c r="CD27" s="216"/>
      <c r="CE27" s="216"/>
      <c r="CF27" s="217"/>
      <c r="CG27" s="20" t="s">
        <v>197</v>
      </c>
      <c r="CH27" s="182">
        <f t="shared" si="0"/>
        <v>19373</v>
      </c>
      <c r="CI27" s="182"/>
      <c r="CJ27" s="182"/>
      <c r="CK27" s="182"/>
      <c r="CL27" s="183"/>
      <c r="CM27" s="228">
        <f t="shared" si="1"/>
        <v>8000</v>
      </c>
      <c r="CN27" s="227"/>
      <c r="CO27" s="227"/>
      <c r="CP27" s="18"/>
      <c r="CQ27" s="18"/>
      <c r="CR27" s="18"/>
      <c r="CS27" s="18"/>
      <c r="CT27" s="18"/>
      <c r="CU27" s="18"/>
      <c r="CV27" s="18"/>
      <c r="CW27" s="18"/>
      <c r="CX27" s="18"/>
      <c r="CY27" s="18"/>
      <c r="CZ27" s="18"/>
      <c r="DA27" s="18"/>
      <c r="DB27" s="18"/>
      <c r="DC27" s="18"/>
      <c r="DD27" s="18"/>
      <c r="DE27" s="18"/>
      <c r="DF27" s="18"/>
      <c r="DG27" s="18"/>
      <c r="DH27" s="18"/>
      <c r="DI27" s="18"/>
      <c r="DJ27" s="18"/>
      <c r="DK27" s="18"/>
      <c r="DL27" s="18"/>
      <c r="DM27" s="18"/>
      <c r="DN27" s="18"/>
      <c r="DO27" s="18"/>
      <c r="DP27" s="18"/>
      <c r="DQ27" s="18"/>
      <c r="DR27" s="18"/>
      <c r="DS27" s="18"/>
      <c r="DT27" s="26"/>
      <c r="DU27" s="26"/>
      <c r="DV27" s="26"/>
      <c r="DW27" s="26"/>
      <c r="DX27" s="26"/>
    </row>
    <row r="28" spans="1:146" ht="16.350000000000001" customHeight="1" thickBot="1">
      <c r="B28" s="27"/>
      <c r="C28" s="1"/>
      <c r="D28" s="1" t="s">
        <v>236</v>
      </c>
      <c r="E28" s="1"/>
      <c r="F28" s="1"/>
      <c r="G28" s="1"/>
      <c r="H28" s="33"/>
      <c r="I28" s="33"/>
      <c r="J28" s="33"/>
      <c r="K28" s="33"/>
      <c r="L28" s="1"/>
      <c r="M28" s="1"/>
      <c r="N28" s="1"/>
      <c r="O28" s="1"/>
      <c r="P28" s="1"/>
      <c r="Q28" s="1"/>
      <c r="R28" s="1"/>
      <c r="S28" s="1"/>
      <c r="T28" s="1"/>
      <c r="U28" s="1"/>
      <c r="V28" s="1"/>
      <c r="W28" s="1"/>
      <c r="AF28" s="45"/>
      <c r="AG28" s="38"/>
      <c r="AH28" s="194" t="s">
        <v>253</v>
      </c>
      <c r="AI28" s="194"/>
      <c r="AJ28" s="194"/>
      <c r="AK28" s="194"/>
      <c r="AL28" s="194"/>
      <c r="AM28" s="194"/>
      <c r="AN28" s="184">
        <v>4800</v>
      </c>
      <c r="AO28" s="127"/>
      <c r="AP28" s="127"/>
      <c r="AQ28" s="127"/>
      <c r="AR28" s="127"/>
      <c r="AS28" s="184">
        <v>100</v>
      </c>
      <c r="AT28" s="127"/>
      <c r="AU28" s="127"/>
      <c r="AV28" s="128"/>
      <c r="AW28" s="191">
        <f>ROUND(AA33/AA36,4)</f>
        <v>0.59699999999999998</v>
      </c>
      <c r="AX28" s="191"/>
      <c r="AY28" s="191"/>
      <c r="AZ28" s="191"/>
      <c r="BA28" s="191"/>
      <c r="BB28" s="82" t="s">
        <v>19</v>
      </c>
      <c r="BC28" s="107">
        <f>BC31*AW28</f>
        <v>1194000</v>
      </c>
      <c r="BD28" s="107"/>
      <c r="BE28" s="107"/>
      <c r="BF28" s="108"/>
      <c r="BG28" s="45"/>
      <c r="BH28" s="45"/>
      <c r="BI28" s="45"/>
      <c r="BJ28" s="45"/>
      <c r="BK28" s="45"/>
      <c r="BL28" s="122" t="s">
        <v>313</v>
      </c>
      <c r="BM28" s="122"/>
      <c r="BN28" s="122"/>
      <c r="BO28" s="122"/>
      <c r="BP28" s="122">
        <v>75</v>
      </c>
      <c r="BQ28" s="122"/>
      <c r="BR28" s="122"/>
      <c r="BS28" s="122"/>
      <c r="BT28" s="122"/>
      <c r="BU28" s="122">
        <v>100</v>
      </c>
      <c r="BV28" s="122"/>
      <c r="BW28" s="122"/>
      <c r="BX28" s="122"/>
      <c r="BY28" s="122"/>
      <c r="BZ28" s="122"/>
      <c r="CA28" s="122">
        <v>9.3100000000000002E-2</v>
      </c>
      <c r="CB28" s="122"/>
      <c r="CC28" s="122"/>
      <c r="CD28" s="122"/>
      <c r="CE28" s="122"/>
      <c r="CF28" s="122"/>
      <c r="CG28" s="7"/>
      <c r="CH28" s="218">
        <f t="shared" si="0"/>
        <v>18164</v>
      </c>
      <c r="CI28" s="218"/>
      <c r="CJ28" s="218"/>
      <c r="CK28" s="218"/>
      <c r="CL28" s="219"/>
      <c r="CM28" s="226">
        <f t="shared" si="1"/>
        <v>7500</v>
      </c>
      <c r="CN28" s="227"/>
      <c r="CO28" s="227"/>
      <c r="CP28" s="18"/>
      <c r="CQ28" s="18" t="s">
        <v>356</v>
      </c>
      <c r="CR28" s="18"/>
      <c r="CS28" s="18"/>
      <c r="CT28" s="18"/>
      <c r="CU28" s="18"/>
      <c r="CV28" s="18"/>
      <c r="CW28" s="18"/>
      <c r="CX28" s="18"/>
      <c r="CY28" s="18"/>
      <c r="CZ28" s="18"/>
      <c r="DA28" s="18"/>
      <c r="DB28" s="18"/>
      <c r="DC28" s="18"/>
      <c r="DD28" s="18"/>
      <c r="DE28" s="18"/>
      <c r="DF28" s="18"/>
      <c r="DG28" s="18"/>
      <c r="DH28" s="18"/>
      <c r="DI28" s="18"/>
      <c r="DJ28" s="18"/>
      <c r="DK28" s="18"/>
      <c r="DL28" s="18"/>
      <c r="DM28" s="18"/>
      <c r="DN28" s="18"/>
      <c r="DO28" s="18"/>
      <c r="DP28" s="18"/>
      <c r="DQ28" s="18"/>
      <c r="DR28" s="18"/>
      <c r="DS28" s="18"/>
      <c r="DT28" s="26"/>
      <c r="DU28" s="26"/>
      <c r="DV28" s="26"/>
      <c r="DW28" s="26"/>
      <c r="DX28" s="26"/>
      <c r="EM28" s="45"/>
      <c r="EN28" s="45"/>
      <c r="EO28" s="45"/>
      <c r="EP28" s="45"/>
    </row>
    <row r="29" spans="1:146" ht="16.350000000000001" customHeight="1" thickBot="1">
      <c r="B29" s="27"/>
      <c r="C29" s="1"/>
      <c r="D29" s="1" t="s">
        <v>237</v>
      </c>
      <c r="E29" s="1"/>
      <c r="F29" s="1"/>
      <c r="G29" s="1"/>
      <c r="H29" s="33"/>
      <c r="I29" s="33"/>
      <c r="J29" s="33"/>
      <c r="K29" s="33"/>
      <c r="L29" s="33"/>
      <c r="M29" s="33"/>
      <c r="N29" s="33"/>
      <c r="O29" s="33"/>
      <c r="P29" s="33"/>
      <c r="Q29" s="33"/>
      <c r="R29" s="33"/>
      <c r="S29" s="33"/>
      <c r="T29" s="33"/>
      <c r="U29" s="33"/>
      <c r="V29" s="1"/>
      <c r="W29" s="1"/>
      <c r="AF29" s="45"/>
      <c r="AG29" s="38"/>
      <c r="AH29" s="194" t="s">
        <v>254</v>
      </c>
      <c r="AI29" s="194"/>
      <c r="AJ29" s="194"/>
      <c r="AK29" s="194"/>
      <c r="AL29" s="194"/>
      <c r="AM29" s="194"/>
      <c r="AN29" s="184">
        <v>2500</v>
      </c>
      <c r="AO29" s="127"/>
      <c r="AP29" s="127"/>
      <c r="AQ29" s="127"/>
      <c r="AR29" s="127"/>
      <c r="AS29" s="184">
        <v>105</v>
      </c>
      <c r="AT29" s="127"/>
      <c r="AU29" s="127"/>
      <c r="AV29" s="128"/>
      <c r="AW29" s="186">
        <v>0.31340000000000001</v>
      </c>
      <c r="AX29" s="186"/>
      <c r="AY29" s="186"/>
      <c r="AZ29" s="186"/>
      <c r="BA29" s="186"/>
      <c r="BB29" s="83"/>
      <c r="BC29" s="102">
        <v>626800</v>
      </c>
      <c r="BD29" s="102"/>
      <c r="BE29" s="102"/>
      <c r="BF29" s="193"/>
      <c r="BG29" s="45"/>
      <c r="BH29" s="45"/>
      <c r="BI29" s="45"/>
      <c r="BJ29" s="45"/>
      <c r="BK29" s="45"/>
      <c r="BL29" s="122" t="s">
        <v>314</v>
      </c>
      <c r="BM29" s="122"/>
      <c r="BN29" s="122"/>
      <c r="BO29" s="122"/>
      <c r="BP29" s="122">
        <v>95</v>
      </c>
      <c r="BQ29" s="122"/>
      <c r="BR29" s="122"/>
      <c r="BS29" s="122"/>
      <c r="BT29" s="122"/>
      <c r="BU29" s="122">
        <v>100</v>
      </c>
      <c r="BV29" s="122"/>
      <c r="BW29" s="122"/>
      <c r="BX29" s="122"/>
      <c r="BY29" s="122"/>
      <c r="BZ29" s="122"/>
      <c r="CA29" s="216">
        <f>ROUND(CM29/$CM$34,4)</f>
        <v>0.11799999999999999</v>
      </c>
      <c r="CB29" s="216"/>
      <c r="CC29" s="216"/>
      <c r="CD29" s="216"/>
      <c r="CE29" s="216"/>
      <c r="CF29" s="217"/>
      <c r="CG29" s="20" t="s">
        <v>198</v>
      </c>
      <c r="CH29" s="182">
        <f t="shared" si="0"/>
        <v>23022</v>
      </c>
      <c r="CI29" s="182"/>
      <c r="CJ29" s="182"/>
      <c r="CK29" s="182"/>
      <c r="CL29" s="183"/>
      <c r="CM29" s="228">
        <f t="shared" si="1"/>
        <v>9500</v>
      </c>
      <c r="CN29" s="227"/>
      <c r="CO29" s="227"/>
      <c r="CP29" s="18"/>
      <c r="CQ29" s="188" t="s">
        <v>357</v>
      </c>
      <c r="CR29" s="179"/>
      <c r="CS29" s="179"/>
      <c r="CT29" s="179"/>
      <c r="CU29" s="188" t="s">
        <v>358</v>
      </c>
      <c r="CV29" s="188"/>
      <c r="CW29" s="188"/>
      <c r="CX29" s="188"/>
      <c r="CY29" s="188"/>
      <c r="CZ29" s="188" t="s">
        <v>359</v>
      </c>
      <c r="DA29" s="188"/>
      <c r="DB29" s="188"/>
      <c r="DC29" s="188"/>
      <c r="DD29" s="188"/>
      <c r="DE29" s="188"/>
      <c r="DF29" s="188" t="s">
        <v>360</v>
      </c>
      <c r="DG29" s="188"/>
      <c r="DH29" s="188"/>
      <c r="DI29" s="188"/>
      <c r="DJ29" s="188"/>
      <c r="DK29" s="188"/>
      <c r="DL29" s="188" t="s">
        <v>361</v>
      </c>
      <c r="DM29" s="188"/>
      <c r="DN29" s="188"/>
      <c r="DO29" s="188"/>
      <c r="DP29" s="188"/>
      <c r="DQ29" s="188"/>
      <c r="DR29" s="18"/>
      <c r="DS29" s="18"/>
      <c r="DT29" s="26"/>
      <c r="DU29" s="26"/>
      <c r="DV29" s="26"/>
      <c r="DW29" s="26"/>
      <c r="DX29" s="26"/>
      <c r="EM29" s="45"/>
      <c r="EN29" s="45"/>
      <c r="EO29" s="45"/>
      <c r="EP29" s="45"/>
    </row>
    <row r="30" spans="1:146" ht="16.350000000000001" customHeight="1" thickBot="1">
      <c r="B30" s="27"/>
      <c r="C30" s="1"/>
      <c r="D30" s="1"/>
      <c r="E30" s="1"/>
      <c r="F30" s="1"/>
      <c r="G30" s="1"/>
      <c r="H30" s="33"/>
      <c r="I30" s="33"/>
      <c r="J30" s="33"/>
      <c r="K30" s="33"/>
      <c r="L30" s="1"/>
      <c r="M30" s="1"/>
      <c r="N30" s="1"/>
      <c r="O30" s="1"/>
      <c r="P30" s="1"/>
      <c r="Q30" s="1"/>
      <c r="R30" s="1"/>
      <c r="S30" s="1"/>
      <c r="T30" s="1"/>
      <c r="U30" s="1"/>
      <c r="V30" s="1"/>
      <c r="W30" s="1"/>
      <c r="AF30" s="45"/>
      <c r="AG30" s="38"/>
      <c r="AH30" s="194" t="s">
        <v>255</v>
      </c>
      <c r="AI30" s="194"/>
      <c r="AJ30" s="194"/>
      <c r="AK30" s="194"/>
      <c r="AL30" s="194"/>
      <c r="AM30" s="194"/>
      <c r="AN30" s="184">
        <v>600</v>
      </c>
      <c r="AO30" s="127"/>
      <c r="AP30" s="127"/>
      <c r="AQ30" s="127"/>
      <c r="AR30" s="127"/>
      <c r="AS30" s="184">
        <v>120</v>
      </c>
      <c r="AT30" s="127"/>
      <c r="AU30" s="127"/>
      <c r="AV30" s="128"/>
      <c r="AW30" s="191">
        <f>ROUND(AA35/AA36,4)</f>
        <v>8.9599999999999999E-2</v>
      </c>
      <c r="AX30" s="191"/>
      <c r="AY30" s="191"/>
      <c r="AZ30" s="191"/>
      <c r="BA30" s="191"/>
      <c r="BB30" s="82" t="s">
        <v>23</v>
      </c>
      <c r="BC30" s="107">
        <f>AW30*BC31</f>
        <v>179200</v>
      </c>
      <c r="BD30" s="107"/>
      <c r="BE30" s="107"/>
      <c r="BF30" s="108"/>
      <c r="BG30" s="45"/>
      <c r="BH30" s="45"/>
      <c r="BI30" s="45"/>
      <c r="BJ30" s="45"/>
      <c r="BK30" s="45"/>
      <c r="BL30" s="122" t="s">
        <v>315</v>
      </c>
      <c r="BM30" s="122"/>
      <c r="BN30" s="122"/>
      <c r="BO30" s="122"/>
      <c r="BP30" s="122">
        <v>50</v>
      </c>
      <c r="BQ30" s="122"/>
      <c r="BR30" s="122"/>
      <c r="BS30" s="122"/>
      <c r="BT30" s="122"/>
      <c r="BU30" s="122">
        <v>90</v>
      </c>
      <c r="BV30" s="122"/>
      <c r="BW30" s="122"/>
      <c r="BX30" s="122"/>
      <c r="BY30" s="122"/>
      <c r="BZ30" s="122"/>
      <c r="CA30" s="216">
        <f t="shared" ref="CA30:CA31" si="3">ROUND(CM30/$CM$34,4)</f>
        <v>5.5899999999999998E-2</v>
      </c>
      <c r="CB30" s="216"/>
      <c r="CC30" s="216"/>
      <c r="CD30" s="216"/>
      <c r="CE30" s="216"/>
      <c r="CF30" s="217"/>
      <c r="CG30" s="7"/>
      <c r="CH30" s="222">
        <v>10906</v>
      </c>
      <c r="CI30" s="222"/>
      <c r="CJ30" s="222"/>
      <c r="CK30" s="222"/>
      <c r="CL30" s="223"/>
      <c r="CM30" s="226">
        <f t="shared" si="1"/>
        <v>4500</v>
      </c>
      <c r="CN30" s="227"/>
      <c r="CO30" s="227"/>
      <c r="CP30" s="18"/>
      <c r="CQ30" s="179"/>
      <c r="CR30" s="179"/>
      <c r="CS30" s="179"/>
      <c r="CT30" s="179"/>
      <c r="CU30" s="188"/>
      <c r="CV30" s="188"/>
      <c r="CW30" s="188"/>
      <c r="CX30" s="188"/>
      <c r="CY30" s="188"/>
      <c r="CZ30" s="188"/>
      <c r="DA30" s="188"/>
      <c r="DB30" s="188"/>
      <c r="DC30" s="188"/>
      <c r="DD30" s="188"/>
      <c r="DE30" s="188"/>
      <c r="DF30" s="188"/>
      <c r="DG30" s="188"/>
      <c r="DH30" s="188"/>
      <c r="DI30" s="188"/>
      <c r="DJ30" s="188"/>
      <c r="DK30" s="188"/>
      <c r="DL30" s="188"/>
      <c r="DM30" s="188"/>
      <c r="DN30" s="188"/>
      <c r="DO30" s="188"/>
      <c r="DP30" s="188"/>
      <c r="DQ30" s="188"/>
      <c r="DR30" s="18"/>
      <c r="DS30" s="18"/>
      <c r="DT30" s="26"/>
      <c r="DU30" s="26"/>
      <c r="DV30" s="26"/>
      <c r="DW30" s="26"/>
      <c r="DX30" s="26"/>
      <c r="EM30" s="45"/>
      <c r="EN30" s="45"/>
      <c r="EO30" s="45"/>
      <c r="EP30" s="45"/>
    </row>
    <row r="31" spans="1:146" ht="16.350000000000001" customHeight="1" thickBot="1">
      <c r="B31" s="47"/>
      <c r="C31" s="1" t="s">
        <v>238</v>
      </c>
      <c r="D31" s="1"/>
      <c r="E31" s="1"/>
      <c r="F31" s="1"/>
      <c r="G31" s="1"/>
      <c r="H31" s="33"/>
      <c r="I31" s="33"/>
      <c r="J31" s="33"/>
      <c r="K31" s="33"/>
      <c r="L31" s="33"/>
      <c r="M31" s="33"/>
      <c r="N31" s="33"/>
      <c r="O31" s="33"/>
      <c r="P31" s="33"/>
      <c r="Q31" s="33"/>
      <c r="R31" s="33"/>
      <c r="S31" s="33"/>
      <c r="T31" s="33"/>
      <c r="U31" s="33"/>
      <c r="V31" s="33"/>
      <c r="W31" s="33"/>
      <c r="X31" s="33"/>
      <c r="Y31" s="33"/>
      <c r="Z31" s="33"/>
      <c r="AA31" s="33"/>
      <c r="AB31" s="33"/>
      <c r="AC31" s="33"/>
      <c r="AD31" s="48"/>
      <c r="AE31" s="48"/>
      <c r="AF31" s="45"/>
      <c r="AG31" s="38"/>
      <c r="AH31" s="122" t="s">
        <v>256</v>
      </c>
      <c r="AI31" s="122"/>
      <c r="AJ31" s="122"/>
      <c r="AK31" s="122"/>
      <c r="AL31" s="122"/>
      <c r="AM31" s="122"/>
      <c r="AN31" s="184">
        <v>7800</v>
      </c>
      <c r="AO31" s="127"/>
      <c r="AP31" s="127"/>
      <c r="AQ31" s="127"/>
      <c r="AR31" s="127"/>
      <c r="AS31" s="184" t="s">
        <v>257</v>
      </c>
      <c r="AT31" s="127"/>
      <c r="AU31" s="127"/>
      <c r="AV31" s="128"/>
      <c r="AW31" s="186">
        <v>1</v>
      </c>
      <c r="AX31" s="186"/>
      <c r="AY31" s="186"/>
      <c r="AZ31" s="186"/>
      <c r="BA31" s="186"/>
      <c r="BB31" s="79"/>
      <c r="BC31" s="220">
        <v>2000000</v>
      </c>
      <c r="BD31" s="220"/>
      <c r="BE31" s="220"/>
      <c r="BF31" s="221"/>
      <c r="BG31" s="45"/>
      <c r="BH31" s="45"/>
      <c r="BI31" s="45"/>
      <c r="BJ31" s="45"/>
      <c r="BK31" s="45"/>
      <c r="BL31" s="122" t="s">
        <v>316</v>
      </c>
      <c r="BM31" s="122"/>
      <c r="BN31" s="122"/>
      <c r="BO31" s="122"/>
      <c r="BP31" s="122">
        <v>95</v>
      </c>
      <c r="BQ31" s="122"/>
      <c r="BR31" s="122"/>
      <c r="BS31" s="122"/>
      <c r="BT31" s="122"/>
      <c r="BU31" s="122">
        <v>110</v>
      </c>
      <c r="BV31" s="122"/>
      <c r="BW31" s="122"/>
      <c r="BX31" s="122"/>
      <c r="BY31" s="122"/>
      <c r="BZ31" s="122"/>
      <c r="CA31" s="216">
        <f t="shared" si="3"/>
        <v>0.1298</v>
      </c>
      <c r="CB31" s="216"/>
      <c r="CC31" s="216"/>
      <c r="CD31" s="216"/>
      <c r="CE31" s="216"/>
      <c r="CF31" s="217"/>
      <c r="CG31" s="20" t="s">
        <v>199</v>
      </c>
      <c r="CH31" s="182">
        <f t="shared" si="0"/>
        <v>25324</v>
      </c>
      <c r="CI31" s="182"/>
      <c r="CJ31" s="182"/>
      <c r="CK31" s="182"/>
      <c r="CL31" s="183"/>
      <c r="CM31" s="228">
        <f t="shared" si="1"/>
        <v>10450</v>
      </c>
      <c r="CN31" s="227"/>
      <c r="CO31" s="227"/>
      <c r="CP31" s="18"/>
      <c r="CQ31" s="179"/>
      <c r="CR31" s="179"/>
      <c r="CS31" s="179"/>
      <c r="CT31" s="179"/>
      <c r="CU31" s="188"/>
      <c r="CV31" s="188"/>
      <c r="CW31" s="188"/>
      <c r="CX31" s="188"/>
      <c r="CY31" s="188"/>
      <c r="CZ31" s="188"/>
      <c r="DA31" s="188"/>
      <c r="DB31" s="188"/>
      <c r="DC31" s="188"/>
      <c r="DD31" s="188"/>
      <c r="DE31" s="188"/>
      <c r="DF31" s="188"/>
      <c r="DG31" s="188"/>
      <c r="DH31" s="188"/>
      <c r="DI31" s="188"/>
      <c r="DJ31" s="188"/>
      <c r="DK31" s="188"/>
      <c r="DL31" s="188"/>
      <c r="DM31" s="188"/>
      <c r="DN31" s="188"/>
      <c r="DO31" s="188"/>
      <c r="DP31" s="188"/>
      <c r="DQ31" s="188"/>
      <c r="DR31" s="18"/>
      <c r="DS31" s="18"/>
      <c r="DT31" s="26"/>
      <c r="DU31" s="26"/>
      <c r="DV31" s="26"/>
      <c r="DW31" s="26"/>
      <c r="DX31" s="26"/>
    </row>
    <row r="32" spans="1:146" ht="16.350000000000001" customHeight="1" thickBot="1">
      <c r="B32" s="47"/>
      <c r="C32" s="1"/>
      <c r="D32" s="122" t="s">
        <v>242</v>
      </c>
      <c r="E32" s="122"/>
      <c r="F32" s="122"/>
      <c r="G32" s="122"/>
      <c r="H32" s="122"/>
      <c r="I32" s="122"/>
      <c r="J32" s="122" t="s">
        <v>239</v>
      </c>
      <c r="K32" s="122"/>
      <c r="L32" s="122"/>
      <c r="M32" s="122"/>
      <c r="N32" s="122"/>
      <c r="O32" s="122"/>
      <c r="P32" s="215" t="s">
        <v>240</v>
      </c>
      <c r="Q32" s="151"/>
      <c r="R32" s="151"/>
      <c r="S32" s="151"/>
      <c r="T32" s="152"/>
      <c r="U32" s="122" t="s">
        <v>241</v>
      </c>
      <c r="V32" s="122"/>
      <c r="W32" s="122"/>
      <c r="X32" s="122"/>
      <c r="Y32" s="122"/>
      <c r="Z32" s="96" t="s">
        <v>410</v>
      </c>
      <c r="AA32" s="96"/>
      <c r="AB32" s="96"/>
      <c r="AC32" s="96"/>
      <c r="AF32" s="45"/>
      <c r="AG32" s="38"/>
      <c r="AH32" s="38"/>
      <c r="AI32" s="38"/>
      <c r="AJ32" s="38"/>
      <c r="AK32" s="38"/>
      <c r="AL32" s="38"/>
      <c r="AM32" s="38"/>
      <c r="AN32" s="38"/>
      <c r="AO32" s="38"/>
      <c r="AP32" s="38"/>
      <c r="AQ32" s="38"/>
      <c r="AR32" s="38"/>
      <c r="AS32" s="38"/>
      <c r="AT32" s="38"/>
      <c r="AU32" s="38"/>
      <c r="AV32" s="38"/>
      <c r="AW32" s="38"/>
      <c r="AX32" s="38"/>
      <c r="AY32" s="38"/>
      <c r="AZ32" s="38"/>
      <c r="BA32" s="38"/>
      <c r="BB32" s="38"/>
      <c r="BC32" s="38"/>
      <c r="BD32" s="38"/>
      <c r="BE32" s="38"/>
      <c r="BF32" s="38"/>
      <c r="BG32" s="45"/>
      <c r="BH32" s="45"/>
      <c r="BI32" s="45"/>
      <c r="BJ32" s="45"/>
      <c r="BL32" s="122" t="s">
        <v>317</v>
      </c>
      <c r="BM32" s="122"/>
      <c r="BN32" s="122"/>
      <c r="BO32" s="122"/>
      <c r="BP32" s="122">
        <v>60</v>
      </c>
      <c r="BQ32" s="122"/>
      <c r="BR32" s="122"/>
      <c r="BS32" s="122"/>
      <c r="BT32" s="122"/>
      <c r="BU32" s="122">
        <v>95</v>
      </c>
      <c r="BV32" s="122"/>
      <c r="BW32" s="122"/>
      <c r="BX32" s="122"/>
      <c r="BY32" s="122"/>
      <c r="BZ32" s="122"/>
      <c r="CA32" s="122">
        <v>7.0800000000000002E-2</v>
      </c>
      <c r="CB32" s="122"/>
      <c r="CC32" s="122"/>
      <c r="CD32" s="122"/>
      <c r="CE32" s="122"/>
      <c r="CF32" s="122"/>
      <c r="CG32" s="7"/>
      <c r="CH32" s="218">
        <f t="shared" si="0"/>
        <v>13813</v>
      </c>
      <c r="CI32" s="218"/>
      <c r="CJ32" s="218"/>
      <c r="CK32" s="218"/>
      <c r="CL32" s="219"/>
      <c r="CM32" s="226">
        <f t="shared" si="1"/>
        <v>5700</v>
      </c>
      <c r="CN32" s="227"/>
      <c r="CO32" s="227"/>
      <c r="CP32" s="18"/>
      <c r="CQ32" s="180">
        <f>BE12</f>
        <v>202400</v>
      </c>
      <c r="CR32" s="180"/>
      <c r="CS32" s="180"/>
      <c r="CT32" s="180"/>
      <c r="CU32" s="180">
        <f>CZ16*DM26</f>
        <v>110000</v>
      </c>
      <c r="CV32" s="180"/>
      <c r="CW32" s="180"/>
      <c r="CX32" s="180"/>
      <c r="CY32" s="180"/>
      <c r="CZ32" s="180">
        <f>CQ32-CU32</f>
        <v>92400</v>
      </c>
      <c r="DA32" s="180"/>
      <c r="DB32" s="180"/>
      <c r="DC32" s="180"/>
      <c r="DD32" s="180"/>
      <c r="DE32" s="180"/>
      <c r="DF32" s="180">
        <f>CH27+BP27*CH40</f>
        <v>89133</v>
      </c>
      <c r="DG32" s="180"/>
      <c r="DH32" s="180"/>
      <c r="DI32" s="180"/>
      <c r="DJ32" s="180"/>
      <c r="DK32" s="181"/>
      <c r="DL32" s="23" t="s">
        <v>203</v>
      </c>
      <c r="DM32" s="182">
        <f>CH33+CH40*BP33</f>
        <v>94722.559999999998</v>
      </c>
      <c r="DN32" s="182"/>
      <c r="DO32" s="182"/>
      <c r="DP32" s="182"/>
      <c r="DQ32" s="183"/>
      <c r="DR32" s="18"/>
      <c r="DS32" s="18"/>
      <c r="DT32" s="26"/>
      <c r="DU32" s="26"/>
      <c r="DV32" s="26"/>
      <c r="DW32" s="26"/>
    </row>
    <row r="33" spans="1:127" ht="16.350000000000001" customHeight="1" thickBot="1">
      <c r="B33" s="47"/>
      <c r="C33" s="1"/>
      <c r="D33" s="194" t="s">
        <v>253</v>
      </c>
      <c r="E33" s="194"/>
      <c r="F33" s="194"/>
      <c r="G33" s="194"/>
      <c r="H33" s="194"/>
      <c r="I33" s="194"/>
      <c r="J33" s="197">
        <v>4800</v>
      </c>
      <c r="K33" s="197"/>
      <c r="L33" s="197"/>
      <c r="M33" s="197"/>
      <c r="N33" s="197"/>
      <c r="O33" s="197"/>
      <c r="P33" s="184">
        <v>100</v>
      </c>
      <c r="Q33" s="127"/>
      <c r="R33" s="127"/>
      <c r="S33" s="127"/>
      <c r="T33" s="128"/>
      <c r="U33" s="197" t="s">
        <v>258</v>
      </c>
      <c r="V33" s="197"/>
      <c r="W33" s="197"/>
      <c r="X33" s="197"/>
      <c r="Y33" s="197"/>
      <c r="Z33" s="97"/>
      <c r="AA33" s="211">
        <f>J33*P33</f>
        <v>480000</v>
      </c>
      <c r="AB33" s="211"/>
      <c r="AC33" s="211"/>
      <c r="AD33" s="48"/>
      <c r="AE33" s="48"/>
      <c r="AF33" s="38" t="s">
        <v>289</v>
      </c>
      <c r="AG33" s="38"/>
      <c r="AH33" s="38"/>
      <c r="AI33" s="38"/>
      <c r="AJ33" s="38"/>
      <c r="AK33" s="38"/>
      <c r="AL33" s="38"/>
      <c r="AM33" s="1"/>
      <c r="AN33" s="1"/>
      <c r="AO33" s="1"/>
      <c r="AP33" s="1"/>
      <c r="AQ33" s="1"/>
      <c r="AR33" s="38"/>
      <c r="AS33" s="38"/>
      <c r="AT33" s="38"/>
      <c r="AU33" s="38"/>
      <c r="AV33" s="38"/>
      <c r="AW33" s="38"/>
      <c r="AX33" s="38"/>
      <c r="AY33" s="38"/>
      <c r="AZ33" s="38"/>
      <c r="BA33" s="38"/>
      <c r="BB33" s="38"/>
      <c r="BC33" s="38"/>
      <c r="BD33" s="38"/>
      <c r="BE33" s="38"/>
      <c r="BF33" s="38"/>
      <c r="BG33" s="45"/>
      <c r="BH33" s="45"/>
      <c r="BI33" s="45"/>
      <c r="BJ33" s="45"/>
      <c r="BL33" s="122" t="s">
        <v>318</v>
      </c>
      <c r="BM33" s="122"/>
      <c r="BN33" s="122"/>
      <c r="BO33" s="122"/>
      <c r="BP33" s="122">
        <v>85</v>
      </c>
      <c r="BQ33" s="122"/>
      <c r="BR33" s="122"/>
      <c r="BS33" s="122"/>
      <c r="BT33" s="122"/>
      <c r="BU33" s="122">
        <v>100</v>
      </c>
      <c r="BV33" s="122"/>
      <c r="BW33" s="122"/>
      <c r="BX33" s="122"/>
      <c r="BY33" s="122"/>
      <c r="BZ33" s="122"/>
      <c r="CA33" s="216">
        <f t="shared" ref="CA33" si="4">ROUND(CM33/$CM$34,4)</f>
        <v>0.1056</v>
      </c>
      <c r="CB33" s="216"/>
      <c r="CC33" s="216"/>
      <c r="CD33" s="216"/>
      <c r="CE33" s="216"/>
      <c r="CF33" s="217"/>
      <c r="CG33" s="20" t="s">
        <v>212</v>
      </c>
      <c r="CH33" s="182">
        <f>CA33*$BA$42</f>
        <v>20602.560000000001</v>
      </c>
      <c r="CI33" s="182"/>
      <c r="CJ33" s="182"/>
      <c r="CK33" s="182"/>
      <c r="CL33" s="183"/>
      <c r="CM33" s="226">
        <f t="shared" si="1"/>
        <v>8500</v>
      </c>
      <c r="CN33" s="227"/>
      <c r="CO33" s="227"/>
      <c r="CP33" s="18"/>
      <c r="CQ33" s="18"/>
      <c r="CR33" s="18"/>
      <c r="CS33" s="18"/>
      <c r="CT33" s="18"/>
      <c r="CU33" s="18"/>
      <c r="CV33" s="18"/>
      <c r="CW33" s="18"/>
      <c r="CX33" s="18"/>
      <c r="CY33" s="18"/>
      <c r="CZ33" s="18"/>
      <c r="DA33" s="18"/>
      <c r="DB33" s="18"/>
      <c r="DC33" s="18"/>
      <c r="DD33" s="18"/>
      <c r="DE33" s="18"/>
      <c r="DF33" s="18"/>
      <c r="DG33" s="18"/>
      <c r="DH33" s="18"/>
      <c r="DI33" s="18"/>
      <c r="DJ33" s="18"/>
      <c r="DK33" s="18"/>
      <c r="DL33" s="18"/>
      <c r="DM33" s="18"/>
      <c r="DN33" s="18"/>
      <c r="DO33" s="18"/>
      <c r="DP33" s="18"/>
      <c r="DQ33" s="18"/>
      <c r="DR33" s="18"/>
      <c r="DS33" s="18"/>
      <c r="DT33" s="26"/>
      <c r="DU33" s="26"/>
      <c r="DV33" s="26"/>
      <c r="DW33" s="26"/>
    </row>
    <row r="34" spans="1:127" ht="16.350000000000001" customHeight="1" thickBot="1">
      <c r="B34" s="47"/>
      <c r="C34" s="1"/>
      <c r="D34" s="194" t="s">
        <v>254</v>
      </c>
      <c r="E34" s="194"/>
      <c r="F34" s="194"/>
      <c r="G34" s="194"/>
      <c r="H34" s="194"/>
      <c r="I34" s="194"/>
      <c r="J34" s="197">
        <v>2400</v>
      </c>
      <c r="K34" s="197"/>
      <c r="L34" s="197"/>
      <c r="M34" s="197"/>
      <c r="N34" s="197"/>
      <c r="O34" s="197"/>
      <c r="P34" s="184">
        <v>105</v>
      </c>
      <c r="Q34" s="127"/>
      <c r="R34" s="127"/>
      <c r="S34" s="127"/>
      <c r="T34" s="128"/>
      <c r="U34" s="197" t="s">
        <v>258</v>
      </c>
      <c r="V34" s="197"/>
      <c r="W34" s="197"/>
      <c r="X34" s="197"/>
      <c r="Y34" s="197"/>
      <c r="Z34" s="97"/>
      <c r="AA34" s="211">
        <f t="shared" ref="AA34:AA35" si="5">J34*P34</f>
        <v>252000</v>
      </c>
      <c r="AB34" s="211"/>
      <c r="AC34" s="211"/>
      <c r="AD34" s="48"/>
      <c r="AE34" s="48"/>
      <c r="AF34" s="38"/>
      <c r="AG34" s="38"/>
      <c r="AH34" s="38" t="s">
        <v>290</v>
      </c>
      <c r="AI34" s="38"/>
      <c r="AJ34" s="38"/>
      <c r="AK34" s="38"/>
      <c r="AL34" s="38"/>
      <c r="AM34" s="38"/>
      <c r="AN34" s="38"/>
      <c r="AO34" s="38"/>
      <c r="AP34" s="38"/>
      <c r="AQ34" s="38"/>
      <c r="AR34" s="38"/>
      <c r="AS34" s="38"/>
      <c r="AT34" s="38"/>
      <c r="AU34" s="38"/>
      <c r="AV34" s="38"/>
      <c r="AW34" s="38"/>
      <c r="AX34" s="81"/>
      <c r="AY34" s="81"/>
      <c r="AZ34" s="81"/>
      <c r="BA34" s="81"/>
      <c r="BB34" s="81"/>
      <c r="BC34" s="81"/>
      <c r="BD34" s="81"/>
      <c r="BE34" s="81"/>
      <c r="BF34" s="81"/>
      <c r="BG34" s="50"/>
      <c r="BH34" s="50"/>
      <c r="BI34" s="50"/>
      <c r="BJ34" s="50"/>
      <c r="BK34" s="44"/>
      <c r="BL34" s="215" t="s">
        <v>319</v>
      </c>
      <c r="BM34" s="151"/>
      <c r="BN34" s="151"/>
      <c r="BO34" s="152"/>
      <c r="BP34" s="122"/>
      <c r="BQ34" s="122"/>
      <c r="BR34" s="122"/>
      <c r="BS34" s="122"/>
      <c r="BT34" s="122"/>
      <c r="BU34" s="122" t="s">
        <v>257</v>
      </c>
      <c r="BV34" s="122"/>
      <c r="BW34" s="122"/>
      <c r="BX34" s="122"/>
      <c r="BY34" s="122"/>
      <c r="BZ34" s="122"/>
      <c r="CA34" s="212">
        <v>1</v>
      </c>
      <c r="CB34" s="212"/>
      <c r="CC34" s="212"/>
      <c r="CD34" s="212"/>
      <c r="CE34" s="212"/>
      <c r="CF34" s="212"/>
      <c r="CG34" s="6"/>
      <c r="CH34" s="213">
        <f>SUM(CH24:CL33)</f>
        <v>195099.56</v>
      </c>
      <c r="CI34" s="213"/>
      <c r="CJ34" s="213"/>
      <c r="CK34" s="213"/>
      <c r="CL34" s="214"/>
      <c r="CM34" s="226">
        <f>SUM(CM24:CO33)</f>
        <v>80525</v>
      </c>
      <c r="CN34" s="227"/>
      <c r="CO34" s="227"/>
      <c r="CP34" s="18"/>
      <c r="CQ34" s="18" t="s">
        <v>362</v>
      </c>
      <c r="CR34" s="18"/>
      <c r="CS34" s="18"/>
      <c r="CT34" s="18"/>
      <c r="CU34" s="18"/>
      <c r="CV34" s="18"/>
      <c r="CW34" s="18"/>
      <c r="CX34" s="18"/>
      <c r="CY34" s="18"/>
      <c r="CZ34" s="18"/>
      <c r="DA34" s="18"/>
      <c r="DB34" s="18"/>
      <c r="DC34" s="18"/>
      <c r="DD34" s="18"/>
      <c r="DE34" s="18"/>
      <c r="DF34" s="18"/>
      <c r="DG34" s="18"/>
      <c r="DH34" s="18"/>
      <c r="DI34" s="18"/>
      <c r="DJ34" s="18"/>
      <c r="DK34" s="18"/>
      <c r="DL34" s="18"/>
      <c r="DM34" s="18"/>
      <c r="DN34" s="18"/>
      <c r="DO34" s="18"/>
      <c r="DP34" s="18"/>
      <c r="DQ34" s="18"/>
      <c r="DR34" s="18"/>
      <c r="DS34" s="18"/>
      <c r="DT34" s="26"/>
      <c r="DU34" s="26"/>
      <c r="DV34" s="26"/>
      <c r="DW34" s="26"/>
    </row>
    <row r="35" spans="1:127" ht="16.350000000000001" customHeight="1" thickBot="1">
      <c r="B35" s="47"/>
      <c r="C35" s="1"/>
      <c r="D35" s="194" t="s">
        <v>255</v>
      </c>
      <c r="E35" s="194"/>
      <c r="F35" s="194"/>
      <c r="G35" s="194"/>
      <c r="H35" s="194"/>
      <c r="I35" s="194"/>
      <c r="J35" s="197">
        <v>600</v>
      </c>
      <c r="K35" s="197"/>
      <c r="L35" s="197"/>
      <c r="M35" s="197"/>
      <c r="N35" s="197"/>
      <c r="O35" s="197"/>
      <c r="P35" s="184">
        <v>120</v>
      </c>
      <c r="Q35" s="127"/>
      <c r="R35" s="127"/>
      <c r="S35" s="127"/>
      <c r="T35" s="128"/>
      <c r="U35" s="197" t="s">
        <v>257</v>
      </c>
      <c r="V35" s="197"/>
      <c r="W35" s="197"/>
      <c r="X35" s="197"/>
      <c r="Y35" s="197"/>
      <c r="Z35" s="97"/>
      <c r="AA35" s="211">
        <f t="shared" si="5"/>
        <v>72000</v>
      </c>
      <c r="AB35" s="211"/>
      <c r="AC35" s="211"/>
      <c r="AD35" s="48"/>
      <c r="AE35" s="48"/>
      <c r="AF35" s="45"/>
      <c r="AG35" s="38"/>
      <c r="AH35" s="38"/>
      <c r="AI35" s="38"/>
      <c r="AJ35" s="38"/>
      <c r="AK35" s="38"/>
      <c r="AL35" s="38"/>
      <c r="AM35" s="38"/>
      <c r="AN35" s="38"/>
      <c r="AO35" s="38"/>
      <c r="AP35" s="38"/>
      <c r="AQ35" s="38"/>
      <c r="AR35" s="38"/>
      <c r="AS35" s="38"/>
      <c r="AT35" s="38"/>
      <c r="AU35" s="38"/>
      <c r="AV35" s="38"/>
      <c r="AW35" s="38"/>
      <c r="AX35" s="38"/>
      <c r="AY35" s="38"/>
      <c r="AZ35" s="38"/>
      <c r="BA35" s="38"/>
      <c r="BB35" s="38"/>
      <c r="BC35" s="38"/>
      <c r="BD35" s="38"/>
      <c r="BE35" s="38"/>
      <c r="BF35" s="38"/>
      <c r="BG35" s="45"/>
      <c r="BH35" s="45"/>
      <c r="BI35" s="45"/>
      <c r="BJ35" s="45"/>
      <c r="BL35" s="1"/>
      <c r="BM35" s="1"/>
      <c r="BN35" s="1"/>
      <c r="BO35" s="1"/>
      <c r="BP35" s="1"/>
      <c r="BQ35" s="1"/>
      <c r="BR35" s="1"/>
      <c r="BS35" s="1"/>
      <c r="BT35" s="1"/>
      <c r="BU35" s="1"/>
      <c r="BV35" s="1"/>
      <c r="BW35" s="1"/>
      <c r="BX35" s="1"/>
      <c r="BY35" s="1"/>
      <c r="BZ35" s="1"/>
      <c r="CA35" s="1"/>
      <c r="CB35" s="1"/>
      <c r="CC35" s="1"/>
      <c r="CD35" s="1"/>
      <c r="CE35" s="1"/>
      <c r="CF35" s="1"/>
      <c r="CG35" s="1"/>
      <c r="CH35" s="1"/>
      <c r="CI35" s="1"/>
      <c r="CJ35" s="1"/>
      <c r="CK35" s="1"/>
      <c r="CL35" s="1"/>
      <c r="CM35" s="1"/>
      <c r="CO35" s="26"/>
      <c r="CP35" s="26"/>
      <c r="CQ35" s="18" t="s">
        <v>363</v>
      </c>
      <c r="CR35" s="18"/>
      <c r="CS35" s="18"/>
      <c r="CT35" s="18"/>
      <c r="CU35" s="18"/>
      <c r="CV35" s="18"/>
      <c r="CW35" s="18"/>
      <c r="CY35" s="23" t="s">
        <v>204</v>
      </c>
      <c r="CZ35" s="182">
        <f>DM32-CZ32</f>
        <v>2322.5599999999977</v>
      </c>
      <c r="DA35" s="182"/>
      <c r="DB35" s="182"/>
      <c r="DC35" s="183"/>
      <c r="DD35" s="18" t="s">
        <v>364</v>
      </c>
      <c r="DE35" s="18"/>
      <c r="DF35" s="18"/>
      <c r="DG35" s="18"/>
      <c r="DH35" s="18"/>
      <c r="DN35" s="18"/>
      <c r="DO35" s="18"/>
      <c r="DP35" s="18"/>
      <c r="DQ35" s="18"/>
      <c r="DR35" s="26"/>
      <c r="DS35" s="26"/>
      <c r="DT35" s="26"/>
      <c r="DU35" s="26"/>
      <c r="DV35" s="26"/>
      <c r="DW35" s="26"/>
    </row>
    <row r="36" spans="1:127" ht="16.350000000000001" customHeight="1">
      <c r="C36" s="1"/>
      <c r="D36" s="194" t="s">
        <v>256</v>
      </c>
      <c r="E36" s="194"/>
      <c r="F36" s="194"/>
      <c r="G36" s="194"/>
      <c r="H36" s="194"/>
      <c r="I36" s="194"/>
      <c r="J36" s="197">
        <v>7800</v>
      </c>
      <c r="K36" s="197"/>
      <c r="L36" s="197"/>
      <c r="M36" s="197"/>
      <c r="N36" s="197"/>
      <c r="O36" s="197"/>
      <c r="P36" s="184" t="s">
        <v>257</v>
      </c>
      <c r="Q36" s="127"/>
      <c r="R36" s="127"/>
      <c r="S36" s="127"/>
      <c r="T36" s="128"/>
      <c r="U36" s="197" t="s">
        <v>257</v>
      </c>
      <c r="V36" s="197"/>
      <c r="W36" s="197"/>
      <c r="X36" s="197"/>
      <c r="Y36" s="197"/>
      <c r="Z36" s="97"/>
      <c r="AA36" s="211">
        <f>SUM(AA33:AC35)</f>
        <v>804000</v>
      </c>
      <c r="AB36" s="211"/>
      <c r="AC36" s="211"/>
      <c r="AF36" s="45"/>
      <c r="AG36" s="38" t="s">
        <v>291</v>
      </c>
      <c r="AH36" s="80"/>
      <c r="AI36" s="38"/>
      <c r="AJ36" s="38"/>
      <c r="AK36" s="38"/>
      <c r="AL36" s="38"/>
      <c r="AM36" s="38"/>
      <c r="AN36" s="38"/>
      <c r="AO36" s="38"/>
      <c r="AP36" s="38"/>
      <c r="AQ36" s="38"/>
      <c r="AR36" s="38"/>
      <c r="AS36" s="38"/>
      <c r="AT36" s="38"/>
      <c r="AU36" s="38"/>
      <c r="AV36" s="38"/>
      <c r="AW36" s="38"/>
      <c r="AX36" s="38"/>
      <c r="AY36" s="38"/>
      <c r="AZ36" s="38"/>
      <c r="BA36" s="38"/>
      <c r="BB36" s="38"/>
      <c r="BC36" s="38"/>
      <c r="BD36" s="38"/>
      <c r="BE36" s="38"/>
      <c r="BF36" s="38"/>
      <c r="BG36" s="45"/>
      <c r="BH36" s="45"/>
      <c r="BI36" s="45"/>
      <c r="BJ36" s="45"/>
      <c r="BL36" s="1" t="s">
        <v>326</v>
      </c>
      <c r="BM36" s="1"/>
      <c r="BN36" s="1"/>
      <c r="BO36" s="1"/>
      <c r="BP36" s="1"/>
      <c r="BQ36" s="1"/>
      <c r="BR36" s="1"/>
      <c r="BS36" s="1"/>
      <c r="BT36" s="1"/>
      <c r="BU36" s="1"/>
      <c r="BV36" s="1"/>
      <c r="BW36" s="1"/>
      <c r="BX36" s="1"/>
      <c r="BY36" s="1"/>
      <c r="BZ36" s="1"/>
      <c r="CA36" s="1"/>
      <c r="CB36" s="1"/>
      <c r="CC36" s="1"/>
      <c r="CD36" s="1"/>
      <c r="CE36" s="1"/>
      <c r="CF36" s="1"/>
      <c r="CG36" s="1"/>
      <c r="CH36" s="1"/>
      <c r="CI36" s="1"/>
      <c r="CJ36" s="1"/>
      <c r="CK36" s="1"/>
      <c r="CL36" s="1"/>
      <c r="CM36" s="1"/>
      <c r="CO36" s="26"/>
      <c r="CP36" s="26"/>
      <c r="CQ36" s="26"/>
      <c r="CR36" s="26"/>
      <c r="CS36" s="26"/>
      <c r="CT36" s="26"/>
      <c r="CU36" s="26"/>
      <c r="CV36" s="26"/>
      <c r="CW36" s="26"/>
      <c r="CX36" s="26"/>
      <c r="CY36" s="26"/>
      <c r="CZ36" s="26"/>
      <c r="DA36" s="26"/>
      <c r="DB36" s="26"/>
      <c r="DC36" s="26"/>
      <c r="DD36" s="26"/>
      <c r="DE36" s="26"/>
      <c r="DF36" s="26"/>
      <c r="DG36" s="26"/>
      <c r="DH36" s="26"/>
      <c r="DI36" s="26"/>
      <c r="DJ36" s="26"/>
      <c r="DK36" s="26"/>
      <c r="DL36" s="26"/>
      <c r="DM36" s="26"/>
      <c r="DN36" s="26"/>
      <c r="DO36" s="26"/>
      <c r="DP36" s="26"/>
      <c r="DQ36" s="26"/>
      <c r="DR36" s="26"/>
      <c r="DS36" s="26"/>
      <c r="DT36" s="26"/>
      <c r="DU36" s="26"/>
      <c r="DW36" s="26"/>
    </row>
    <row r="37" spans="1:127" ht="16.350000000000001" customHeight="1" thickBot="1">
      <c r="C37" s="1"/>
      <c r="D37" s="1"/>
      <c r="E37" s="1"/>
      <c r="F37" s="1"/>
      <c r="G37" s="1"/>
      <c r="H37" s="1"/>
      <c r="I37" s="1"/>
      <c r="J37" s="97" t="s">
        <v>413</v>
      </c>
      <c r="K37" s="38"/>
      <c r="L37" s="38"/>
      <c r="M37" s="38"/>
      <c r="N37" s="38"/>
      <c r="O37" s="38"/>
      <c r="P37" s="38"/>
      <c r="Q37" s="38"/>
      <c r="R37" s="38"/>
      <c r="S37" s="38"/>
      <c r="T37" s="38"/>
      <c r="U37" s="38"/>
      <c r="V37" s="38"/>
      <c r="W37" s="38"/>
      <c r="X37" s="38"/>
      <c r="Y37" s="38"/>
      <c r="Z37" s="38"/>
      <c r="AA37" s="38"/>
      <c r="AB37" s="1"/>
      <c r="AC37" s="1"/>
      <c r="AF37" s="45"/>
      <c r="AG37" s="38"/>
      <c r="AH37" s="203" t="s">
        <v>244</v>
      </c>
      <c r="AI37" s="204"/>
      <c r="AJ37" s="204"/>
      <c r="AK37" s="205"/>
      <c r="AL37" s="201" t="s">
        <v>299</v>
      </c>
      <c r="AM37" s="122"/>
      <c r="AN37" s="122"/>
      <c r="AO37" s="122"/>
      <c r="AP37" s="122"/>
      <c r="AQ37" s="203" t="s">
        <v>300</v>
      </c>
      <c r="AR37" s="204"/>
      <c r="AS37" s="204"/>
      <c r="AT37" s="205"/>
      <c r="AU37" s="201" t="s">
        <v>301</v>
      </c>
      <c r="AV37" s="122"/>
      <c r="AW37" s="122"/>
      <c r="AX37" s="122"/>
      <c r="AY37" s="122"/>
      <c r="AZ37" s="201" t="s">
        <v>302</v>
      </c>
      <c r="BA37" s="122"/>
      <c r="BB37" s="122"/>
      <c r="BC37" s="122"/>
      <c r="BD37" s="122"/>
      <c r="BE37" s="38"/>
      <c r="BF37" s="38"/>
      <c r="BG37" s="45"/>
      <c r="BH37" s="45"/>
      <c r="BI37" s="45"/>
      <c r="BJ37" s="45"/>
      <c r="BL37" s="201" t="s">
        <v>327</v>
      </c>
      <c r="BM37" s="122"/>
      <c r="BN37" s="122"/>
      <c r="BO37" s="201" t="s">
        <v>328</v>
      </c>
      <c r="BP37" s="201"/>
      <c r="BQ37" s="201"/>
      <c r="BR37" s="201"/>
      <c r="BS37" s="201"/>
      <c r="BT37" s="201"/>
      <c r="BU37" s="201" t="s">
        <v>329</v>
      </c>
      <c r="BV37" s="201"/>
      <c r="BW37" s="201"/>
      <c r="BX37" s="201"/>
      <c r="BY37" s="201"/>
      <c r="BZ37" s="201"/>
      <c r="CA37" s="201" t="s">
        <v>330</v>
      </c>
      <c r="CB37" s="201"/>
      <c r="CC37" s="201"/>
      <c r="CD37" s="201"/>
      <c r="CE37" s="201"/>
      <c r="CF37" s="201"/>
      <c r="CG37" s="201" t="s">
        <v>331</v>
      </c>
      <c r="CH37" s="201"/>
      <c r="CI37" s="201"/>
      <c r="CJ37" s="201"/>
      <c r="CK37" s="201"/>
      <c r="CL37" s="201"/>
      <c r="CM37" s="1"/>
      <c r="CO37" s="26"/>
      <c r="CP37" s="26"/>
      <c r="CQ37" s="18" t="s">
        <v>365</v>
      </c>
      <c r="CR37" s="18"/>
      <c r="CS37" s="18"/>
      <c r="CT37" s="18"/>
      <c r="CU37" s="18"/>
      <c r="CV37" s="18"/>
      <c r="CW37" s="18"/>
      <c r="CX37" s="18"/>
      <c r="CY37" s="18"/>
      <c r="CZ37" s="18"/>
      <c r="DA37" s="18"/>
      <c r="DB37" s="18"/>
      <c r="DC37" s="18"/>
      <c r="DD37" s="18"/>
      <c r="DE37" s="18"/>
      <c r="DF37" s="18"/>
      <c r="DG37" s="18"/>
      <c r="DH37" s="26"/>
      <c r="DI37" s="26"/>
      <c r="DJ37" s="26"/>
      <c r="DK37" s="26"/>
      <c r="DL37" s="26"/>
      <c r="DM37" s="26"/>
      <c r="DN37" s="26"/>
      <c r="DO37" s="26"/>
      <c r="DP37" s="26"/>
      <c r="DQ37" s="26"/>
      <c r="DR37" s="26"/>
      <c r="DS37" s="26"/>
      <c r="DT37" s="26"/>
      <c r="DU37" s="26"/>
      <c r="DV37" s="26"/>
      <c r="DW37" s="26"/>
    </row>
    <row r="38" spans="1:127" ht="16.350000000000001" customHeight="1" thickBot="1">
      <c r="A38" s="42"/>
      <c r="C38" s="1" t="s">
        <v>243</v>
      </c>
      <c r="D38" s="1"/>
      <c r="E38" s="1"/>
      <c r="F38" s="1"/>
      <c r="G38" s="1"/>
      <c r="H38" s="1"/>
      <c r="I38" s="1" t="s">
        <v>140</v>
      </c>
      <c r="J38" s="202">
        <f>ROUND(J33/J36,4)</f>
        <v>0.61539999999999995</v>
      </c>
      <c r="K38" s="202"/>
      <c r="L38" s="202"/>
      <c r="M38" s="38"/>
      <c r="N38" s="202">
        <f>ROUND(J34/J36,4)</f>
        <v>0.30769999999999997</v>
      </c>
      <c r="O38" s="202"/>
      <c r="P38" s="202"/>
      <c r="Q38" s="38"/>
      <c r="R38" s="202">
        <f>ROUND(J35/J36,4)</f>
        <v>7.6899999999999996E-2</v>
      </c>
      <c r="S38" s="202"/>
      <c r="T38" s="202"/>
      <c r="U38" s="38"/>
      <c r="V38" s="38"/>
      <c r="W38" s="38"/>
      <c r="X38" s="38"/>
      <c r="Y38" s="38"/>
      <c r="Z38" s="38"/>
      <c r="AA38" s="38"/>
      <c r="AB38" s="1"/>
      <c r="AC38" s="1"/>
      <c r="AF38" s="45"/>
      <c r="AG38" s="38"/>
      <c r="AH38" s="206"/>
      <c r="AI38" s="207"/>
      <c r="AJ38" s="207"/>
      <c r="AK38" s="208"/>
      <c r="AL38" s="122"/>
      <c r="AM38" s="122"/>
      <c r="AN38" s="122"/>
      <c r="AO38" s="122"/>
      <c r="AP38" s="122"/>
      <c r="AQ38" s="206"/>
      <c r="AR38" s="207"/>
      <c r="AS38" s="207"/>
      <c r="AT38" s="208"/>
      <c r="AU38" s="122"/>
      <c r="AV38" s="122"/>
      <c r="AW38" s="122"/>
      <c r="AX38" s="122"/>
      <c r="AY38" s="122"/>
      <c r="AZ38" s="122"/>
      <c r="BA38" s="122"/>
      <c r="BB38" s="122"/>
      <c r="BC38" s="122"/>
      <c r="BD38" s="122"/>
      <c r="BE38" s="38"/>
      <c r="BF38" s="96" t="s">
        <v>410</v>
      </c>
      <c r="BG38" s="96"/>
      <c r="BH38" s="96"/>
      <c r="BI38" s="96"/>
      <c r="BJ38" s="45"/>
      <c r="BL38" s="122"/>
      <c r="BM38" s="122"/>
      <c r="BN38" s="122"/>
      <c r="BO38" s="201"/>
      <c r="BP38" s="201"/>
      <c r="BQ38" s="201"/>
      <c r="BR38" s="201"/>
      <c r="BS38" s="201"/>
      <c r="BT38" s="201"/>
      <c r="BU38" s="201"/>
      <c r="BV38" s="201"/>
      <c r="BW38" s="201"/>
      <c r="BX38" s="201"/>
      <c r="BY38" s="201"/>
      <c r="BZ38" s="201"/>
      <c r="CA38" s="201"/>
      <c r="CB38" s="201"/>
      <c r="CC38" s="201"/>
      <c r="CD38" s="201"/>
      <c r="CE38" s="201"/>
      <c r="CF38" s="201"/>
      <c r="CG38" s="201"/>
      <c r="CH38" s="201"/>
      <c r="CI38" s="201"/>
      <c r="CJ38" s="201"/>
      <c r="CK38" s="201"/>
      <c r="CL38" s="201"/>
      <c r="CM38" s="1"/>
      <c r="CO38" s="26"/>
      <c r="CP38" s="26"/>
      <c r="CQ38" s="23" t="s">
        <v>202</v>
      </c>
      <c r="CR38" s="182">
        <f>CZ32-DF32</f>
        <v>3267</v>
      </c>
      <c r="CS38" s="182"/>
      <c r="CT38" s="182"/>
      <c r="CU38" s="183"/>
      <c r="CV38" s="18" t="s">
        <v>366</v>
      </c>
      <c r="CW38" s="18"/>
      <c r="CX38" s="18"/>
      <c r="CY38" s="18"/>
      <c r="CZ38" s="18"/>
      <c r="DA38" s="18"/>
      <c r="DB38" s="18"/>
      <c r="DC38" s="18"/>
      <c r="DD38" s="18"/>
      <c r="DE38" s="18"/>
      <c r="DF38" s="18"/>
      <c r="DG38" s="18"/>
      <c r="DH38" s="26"/>
      <c r="DI38" s="26"/>
      <c r="DJ38" s="26"/>
      <c r="DK38" s="26"/>
      <c r="DL38" s="26"/>
      <c r="DM38" s="26"/>
      <c r="DN38" s="26"/>
      <c r="DO38" s="26"/>
      <c r="DP38" s="26"/>
      <c r="DQ38" s="26"/>
      <c r="DR38" s="26"/>
      <c r="DS38" s="26"/>
      <c r="DT38" s="26"/>
      <c r="DU38" s="26"/>
      <c r="DV38" s="26"/>
      <c r="DW38" s="26"/>
    </row>
    <row r="39" spans="1:127" ht="16.350000000000001" customHeight="1" thickBot="1">
      <c r="C39" s="1"/>
      <c r="D39" s="122" t="s">
        <v>244</v>
      </c>
      <c r="E39" s="122"/>
      <c r="F39" s="122"/>
      <c r="G39" s="122"/>
      <c r="H39" s="122"/>
      <c r="I39" s="122"/>
      <c r="J39" s="184" t="s">
        <v>245</v>
      </c>
      <c r="K39" s="127"/>
      <c r="L39" s="127"/>
      <c r="M39" s="128"/>
      <c r="N39" s="197" t="s">
        <v>411</v>
      </c>
      <c r="O39" s="197"/>
      <c r="P39" s="197"/>
      <c r="Q39" s="197"/>
      <c r="R39" s="197" t="s">
        <v>247</v>
      </c>
      <c r="S39" s="197"/>
      <c r="T39" s="197"/>
      <c r="U39" s="197"/>
      <c r="V39" s="197" t="s">
        <v>248</v>
      </c>
      <c r="W39" s="197"/>
      <c r="X39" s="197"/>
      <c r="Y39" s="197"/>
      <c r="Z39" s="38"/>
      <c r="AA39" s="38"/>
      <c r="AB39" s="38"/>
      <c r="AC39" s="38"/>
      <c r="AF39" s="45"/>
      <c r="AG39" s="38"/>
      <c r="AH39" s="184" t="s">
        <v>292</v>
      </c>
      <c r="AI39" s="127"/>
      <c r="AJ39" s="127"/>
      <c r="AK39" s="128"/>
      <c r="AL39" s="184">
        <v>800</v>
      </c>
      <c r="AM39" s="127"/>
      <c r="AN39" s="127"/>
      <c r="AO39" s="127"/>
      <c r="AP39" s="128"/>
      <c r="AQ39" s="184">
        <v>109</v>
      </c>
      <c r="AR39" s="127"/>
      <c r="AS39" s="127"/>
      <c r="AT39" s="128"/>
      <c r="AU39" s="190">
        <f>ROUND(BG39/$BG$45,4)</f>
        <v>0.17810000000000001</v>
      </c>
      <c r="AV39" s="191"/>
      <c r="AW39" s="191"/>
      <c r="AX39" s="191"/>
      <c r="AY39" s="192"/>
      <c r="AZ39" s="78"/>
      <c r="BA39" s="209">
        <v>212651</v>
      </c>
      <c r="BB39" s="209"/>
      <c r="BC39" s="209"/>
      <c r="BD39" s="210"/>
      <c r="BE39" s="38"/>
      <c r="BF39" s="97"/>
      <c r="BG39" s="178">
        <f>AL39*AQ39</f>
        <v>87200</v>
      </c>
      <c r="BH39" s="178"/>
      <c r="BI39" s="178"/>
      <c r="BJ39" s="45"/>
      <c r="BL39" s="122"/>
      <c r="BM39" s="122"/>
      <c r="BN39" s="122"/>
      <c r="BO39" s="201"/>
      <c r="BP39" s="201"/>
      <c r="BQ39" s="201"/>
      <c r="BR39" s="201"/>
      <c r="BS39" s="201"/>
      <c r="BT39" s="201"/>
      <c r="BU39" s="201"/>
      <c r="BV39" s="201"/>
      <c r="BW39" s="201"/>
      <c r="BX39" s="201"/>
      <c r="BY39" s="201"/>
      <c r="BZ39" s="201"/>
      <c r="CA39" s="201"/>
      <c r="CB39" s="201"/>
      <c r="CC39" s="201"/>
      <c r="CD39" s="201"/>
      <c r="CE39" s="201"/>
      <c r="CF39" s="201"/>
      <c r="CG39" s="201"/>
      <c r="CH39" s="201"/>
      <c r="CI39" s="201"/>
      <c r="CJ39" s="201"/>
      <c r="CK39" s="201"/>
      <c r="CL39" s="201"/>
      <c r="CM39" s="1"/>
      <c r="CQ39" s="1"/>
      <c r="CR39" s="1"/>
      <c r="CS39" s="1"/>
      <c r="CT39" s="18"/>
      <c r="CU39" s="18"/>
      <c r="CV39" s="18"/>
      <c r="CW39" s="18"/>
      <c r="CX39" s="18"/>
      <c r="CY39" s="18"/>
      <c r="CZ39" s="18"/>
      <c r="DA39" s="18"/>
      <c r="DB39" s="18"/>
      <c r="DC39" s="18"/>
      <c r="DD39" s="18"/>
      <c r="DE39" s="18"/>
      <c r="DF39" s="18"/>
      <c r="DG39" s="18"/>
      <c r="DH39" s="26"/>
      <c r="DI39" s="26"/>
      <c r="DJ39" s="26"/>
      <c r="DK39" s="26"/>
      <c r="DL39" s="26"/>
      <c r="DM39" s="26"/>
      <c r="DN39" s="26"/>
      <c r="DO39" s="26"/>
      <c r="DP39" s="26"/>
      <c r="DQ39" s="26"/>
      <c r="DR39" s="26"/>
      <c r="DS39" s="26"/>
      <c r="DT39" s="26"/>
      <c r="DU39" s="26"/>
      <c r="DV39" s="26"/>
      <c r="DW39" s="26"/>
    </row>
    <row r="40" spans="1:127" ht="16.350000000000001" customHeight="1" thickBot="1">
      <c r="C40" s="1"/>
      <c r="D40" s="194" t="s">
        <v>249</v>
      </c>
      <c r="E40" s="194"/>
      <c r="F40" s="194"/>
      <c r="G40" s="194"/>
      <c r="H40" s="194"/>
      <c r="I40" s="194"/>
      <c r="J40" s="195">
        <f>BC28</f>
        <v>1194000</v>
      </c>
      <c r="K40" s="123"/>
      <c r="L40" s="123"/>
      <c r="M40" s="124"/>
      <c r="N40" s="195">
        <f>BC29</f>
        <v>626800</v>
      </c>
      <c r="O40" s="123"/>
      <c r="P40" s="123"/>
      <c r="Q40" s="124"/>
      <c r="R40" s="195">
        <f>BC30</f>
        <v>179200</v>
      </c>
      <c r="S40" s="123"/>
      <c r="T40" s="123"/>
      <c r="U40" s="124"/>
      <c r="V40" s="197">
        <v>2000000</v>
      </c>
      <c r="W40" s="197"/>
      <c r="X40" s="197"/>
      <c r="Y40" s="197"/>
      <c r="Z40" s="38"/>
      <c r="AA40" s="38"/>
      <c r="AB40" s="38"/>
      <c r="AC40" s="38"/>
      <c r="AF40" s="45"/>
      <c r="AG40" s="38"/>
      <c r="AH40" s="184" t="s">
        <v>293</v>
      </c>
      <c r="AI40" s="127"/>
      <c r="AJ40" s="127"/>
      <c r="AK40" s="128"/>
      <c r="AL40" s="184">
        <v>800</v>
      </c>
      <c r="AM40" s="127"/>
      <c r="AN40" s="127"/>
      <c r="AO40" s="127"/>
      <c r="AP40" s="128"/>
      <c r="AQ40" s="184">
        <v>106</v>
      </c>
      <c r="AR40" s="127"/>
      <c r="AS40" s="127"/>
      <c r="AT40" s="128"/>
      <c r="AU40" s="190">
        <f>ROUND(BG40/$BG$45,4)</f>
        <v>0.17319999999999999</v>
      </c>
      <c r="AV40" s="191"/>
      <c r="AW40" s="191"/>
      <c r="AX40" s="191"/>
      <c r="AY40" s="192"/>
      <c r="AZ40" s="82" t="s">
        <v>25</v>
      </c>
      <c r="BA40" s="107">
        <f>ROUND($BC$28*AU40,0)</f>
        <v>206801</v>
      </c>
      <c r="BB40" s="107"/>
      <c r="BC40" s="107"/>
      <c r="BD40" s="108"/>
      <c r="BE40" s="38"/>
      <c r="BF40" s="97"/>
      <c r="BG40" s="178">
        <f t="shared" ref="BG40:BG44" si="6">AL40*AQ40</f>
        <v>84800</v>
      </c>
      <c r="BH40" s="178"/>
      <c r="BI40" s="178"/>
      <c r="BJ40" s="45"/>
      <c r="BL40" s="179">
        <v>4800</v>
      </c>
      <c r="BM40" s="179"/>
      <c r="BN40" s="179"/>
      <c r="BO40" s="179">
        <v>3360000</v>
      </c>
      <c r="BP40" s="179"/>
      <c r="BQ40" s="179"/>
      <c r="BR40" s="179"/>
      <c r="BS40" s="179"/>
      <c r="BT40" s="179"/>
      <c r="BU40" s="180">
        <f>J42</f>
        <v>824635.99999999988</v>
      </c>
      <c r="BV40" s="180"/>
      <c r="BW40" s="180"/>
      <c r="BX40" s="180"/>
      <c r="BY40" s="180"/>
      <c r="BZ40" s="180"/>
      <c r="CA40" s="180">
        <f>BO40+BU40</f>
        <v>4184636</v>
      </c>
      <c r="CB40" s="180"/>
      <c r="CC40" s="180"/>
      <c r="CD40" s="180"/>
      <c r="CE40" s="180"/>
      <c r="CF40" s="180"/>
      <c r="CG40" s="19" t="s">
        <v>200</v>
      </c>
      <c r="CH40" s="198">
        <f>ROUND(CA40/J33,0)</f>
        <v>872</v>
      </c>
      <c r="CI40" s="198"/>
      <c r="CJ40" s="198"/>
      <c r="CK40" s="198"/>
      <c r="CL40" s="199"/>
      <c r="CM40" s="1"/>
      <c r="CT40" s="26"/>
      <c r="CU40" s="26"/>
      <c r="CV40" s="26"/>
      <c r="CW40" s="26"/>
      <c r="CX40" s="26"/>
      <c r="CY40" s="26"/>
      <c r="CZ40" s="26"/>
      <c r="DA40" s="26"/>
      <c r="DB40" s="26"/>
      <c r="DC40" s="26"/>
      <c r="DD40" s="26"/>
      <c r="DE40" s="26"/>
      <c r="DF40" s="26"/>
      <c r="DG40" s="26"/>
      <c r="DH40" s="26"/>
      <c r="DI40" s="26"/>
      <c r="DJ40" s="26"/>
      <c r="DK40" s="26"/>
      <c r="DL40" s="26"/>
      <c r="DM40" s="26"/>
      <c r="DN40" s="26"/>
      <c r="DO40" s="26"/>
      <c r="DP40" s="26"/>
      <c r="DQ40" s="26"/>
      <c r="DR40" s="26"/>
      <c r="DS40" s="26"/>
      <c r="DT40" s="26"/>
      <c r="DU40" s="26"/>
      <c r="DV40" s="26"/>
      <c r="DW40" s="26"/>
    </row>
    <row r="41" spans="1:127" ht="16.350000000000001" customHeight="1" thickBot="1">
      <c r="C41" s="1"/>
      <c r="D41" s="194" t="s">
        <v>250</v>
      </c>
      <c r="E41" s="194"/>
      <c r="F41" s="194"/>
      <c r="G41" s="194"/>
      <c r="H41" s="194"/>
      <c r="I41" s="194"/>
      <c r="J41" s="184">
        <v>3360000</v>
      </c>
      <c r="K41" s="127"/>
      <c r="L41" s="127"/>
      <c r="M41" s="128"/>
      <c r="N41" s="197">
        <v>1600000</v>
      </c>
      <c r="O41" s="197"/>
      <c r="P41" s="197"/>
      <c r="Q41" s="197"/>
      <c r="R41" s="197">
        <v>440000</v>
      </c>
      <c r="S41" s="197"/>
      <c r="T41" s="197"/>
      <c r="U41" s="197"/>
      <c r="V41" s="197">
        <v>5400000</v>
      </c>
      <c r="W41" s="197"/>
      <c r="X41" s="197"/>
      <c r="Y41" s="197"/>
      <c r="Z41" s="38"/>
      <c r="AA41" s="38"/>
      <c r="AB41" s="38"/>
      <c r="AC41" s="38"/>
      <c r="AF41" s="45"/>
      <c r="AG41" s="38"/>
      <c r="AH41" s="184" t="s">
        <v>294</v>
      </c>
      <c r="AI41" s="127"/>
      <c r="AJ41" s="127"/>
      <c r="AK41" s="128"/>
      <c r="AL41" s="184">
        <v>800</v>
      </c>
      <c r="AM41" s="127"/>
      <c r="AN41" s="127"/>
      <c r="AO41" s="127"/>
      <c r="AP41" s="128"/>
      <c r="AQ41" s="184">
        <v>103</v>
      </c>
      <c r="AR41" s="127"/>
      <c r="AS41" s="127"/>
      <c r="AT41" s="128"/>
      <c r="AU41" s="185">
        <v>0.16830000000000001</v>
      </c>
      <c r="AV41" s="186"/>
      <c r="AW41" s="186"/>
      <c r="AX41" s="186"/>
      <c r="AY41" s="187"/>
      <c r="AZ41" s="83"/>
      <c r="BA41" s="107">
        <f>ROUND($BC$28*AU41,0)</f>
        <v>200950</v>
      </c>
      <c r="BB41" s="107"/>
      <c r="BC41" s="107"/>
      <c r="BD41" s="200"/>
      <c r="BE41" s="38"/>
      <c r="BF41" s="97"/>
      <c r="BG41" s="178">
        <f t="shared" si="6"/>
        <v>82400</v>
      </c>
      <c r="BH41" s="178"/>
      <c r="BI41" s="178"/>
      <c r="BJ41" s="45"/>
      <c r="BL41" s="18"/>
      <c r="BM41" s="18"/>
      <c r="BN41" s="18"/>
      <c r="BO41" s="18"/>
      <c r="BP41" s="18"/>
      <c r="BQ41" s="18"/>
      <c r="BR41" s="18"/>
      <c r="BS41" s="18"/>
      <c r="BT41" s="18"/>
      <c r="BU41" s="18"/>
      <c r="BV41" s="18"/>
      <c r="BW41" s="18"/>
      <c r="BX41" s="18"/>
      <c r="BY41" s="18"/>
      <c r="BZ41" s="18"/>
      <c r="CA41" s="18"/>
      <c r="CB41" s="18"/>
      <c r="CC41" s="18"/>
      <c r="CD41" s="18"/>
      <c r="CE41" s="18"/>
      <c r="CF41" s="18"/>
      <c r="CG41" s="18"/>
      <c r="CH41" s="18"/>
      <c r="CI41" s="18"/>
      <c r="CJ41" s="18"/>
      <c r="CK41" s="18"/>
      <c r="CL41" s="18"/>
      <c r="CM41" s="1"/>
      <c r="CT41" s="26"/>
      <c r="CU41" s="26"/>
      <c r="CV41" s="26"/>
      <c r="CW41" s="26"/>
      <c r="CX41" s="26"/>
      <c r="CY41" s="26"/>
      <c r="CZ41" s="26"/>
      <c r="DA41" s="26"/>
      <c r="DB41" s="26"/>
      <c r="DC41" s="26"/>
      <c r="DD41" s="26"/>
      <c r="DE41" s="26"/>
      <c r="DF41" s="26"/>
      <c r="DG41" s="26"/>
      <c r="DH41" s="26"/>
      <c r="DI41" s="26"/>
      <c r="DJ41" s="26"/>
      <c r="DK41" s="26"/>
      <c r="DL41" s="26"/>
      <c r="DM41" s="26"/>
      <c r="DN41" s="26"/>
      <c r="DO41" s="26"/>
      <c r="DP41" s="26"/>
      <c r="DQ41" s="26"/>
      <c r="DR41" s="26"/>
      <c r="DS41" s="26"/>
      <c r="DT41" s="26"/>
      <c r="DU41" s="26"/>
      <c r="DV41" s="26"/>
      <c r="DW41" s="26"/>
    </row>
    <row r="42" spans="1:127" ht="16.350000000000001" customHeight="1" thickBot="1">
      <c r="C42" s="1"/>
      <c r="D42" s="194" t="s">
        <v>251</v>
      </c>
      <c r="E42" s="194"/>
      <c r="F42" s="194"/>
      <c r="G42" s="194"/>
      <c r="H42" s="194"/>
      <c r="I42" s="194"/>
      <c r="J42" s="195">
        <f>V42*J38</f>
        <v>824635.99999999988</v>
      </c>
      <c r="K42" s="123"/>
      <c r="L42" s="123"/>
      <c r="M42" s="124"/>
      <c r="N42" s="196">
        <f>N38*V42</f>
        <v>412317.99999999994</v>
      </c>
      <c r="O42" s="196"/>
      <c r="P42" s="196"/>
      <c r="Q42" s="196"/>
      <c r="R42" s="196">
        <f>R38*V42</f>
        <v>103046</v>
      </c>
      <c r="S42" s="196"/>
      <c r="T42" s="196"/>
      <c r="U42" s="196"/>
      <c r="V42" s="197">
        <v>1340000</v>
      </c>
      <c r="W42" s="197"/>
      <c r="X42" s="197"/>
      <c r="Y42" s="197"/>
      <c r="Z42" s="38"/>
      <c r="AA42" s="38"/>
      <c r="AB42" s="38"/>
      <c r="AC42" s="38"/>
      <c r="AF42" s="45"/>
      <c r="AG42" s="38"/>
      <c r="AH42" s="184" t="s">
        <v>295</v>
      </c>
      <c r="AI42" s="127"/>
      <c r="AJ42" s="127"/>
      <c r="AK42" s="128"/>
      <c r="AL42" s="184">
        <v>800</v>
      </c>
      <c r="AM42" s="127"/>
      <c r="AN42" s="127"/>
      <c r="AO42" s="127"/>
      <c r="AP42" s="128"/>
      <c r="AQ42" s="184">
        <v>100</v>
      </c>
      <c r="AR42" s="127"/>
      <c r="AS42" s="127"/>
      <c r="AT42" s="128"/>
      <c r="AU42" s="190">
        <f>ROUND(BG42/$BG$45,4)</f>
        <v>0.16339999999999999</v>
      </c>
      <c r="AV42" s="191"/>
      <c r="AW42" s="191"/>
      <c r="AX42" s="191"/>
      <c r="AY42" s="192"/>
      <c r="AZ42" s="82" t="s">
        <v>27</v>
      </c>
      <c r="BA42" s="107">
        <f>ROUND($BC$28*AU42,0)</f>
        <v>195100</v>
      </c>
      <c r="BB42" s="107"/>
      <c r="BC42" s="107"/>
      <c r="BD42" s="108"/>
      <c r="BE42" s="38"/>
      <c r="BF42" s="97"/>
      <c r="BG42" s="178">
        <f t="shared" si="6"/>
        <v>80000</v>
      </c>
      <c r="BH42" s="178"/>
      <c r="BI42" s="178"/>
      <c r="BJ42" s="45"/>
      <c r="BL42" s="18" t="s">
        <v>325</v>
      </c>
      <c r="BM42" s="18"/>
      <c r="BN42" s="18"/>
      <c r="BO42" s="18"/>
      <c r="BP42" s="18"/>
      <c r="BQ42" s="18"/>
      <c r="BR42" s="18"/>
      <c r="BS42" s="18"/>
      <c r="BT42" s="18"/>
      <c r="BU42" s="18"/>
      <c r="BV42" s="18"/>
      <c r="BW42" s="18"/>
      <c r="BX42" s="18"/>
      <c r="BY42" s="18"/>
      <c r="BZ42" s="18"/>
      <c r="CA42" s="18"/>
      <c r="CB42" s="18"/>
      <c r="CC42" s="18"/>
      <c r="CD42" s="18"/>
      <c r="CE42" s="18"/>
      <c r="CF42" s="18"/>
      <c r="CG42" s="18"/>
      <c r="CH42" s="18"/>
      <c r="CI42" s="18"/>
      <c r="CJ42" s="18"/>
      <c r="CK42" s="18"/>
      <c r="CL42" s="18"/>
      <c r="CM42" s="1"/>
      <c r="CO42" s="26"/>
      <c r="CP42" s="26"/>
      <c r="CQ42" s="26"/>
      <c r="CR42" s="26"/>
      <c r="CS42" s="26"/>
      <c r="CT42" s="26"/>
      <c r="CU42" s="26"/>
      <c r="CV42" s="26"/>
      <c r="CW42" s="26"/>
      <c r="CX42" s="26"/>
      <c r="CY42" s="26"/>
      <c r="CZ42" s="26"/>
      <c r="DA42" s="26"/>
      <c r="DB42" s="26"/>
      <c r="DC42" s="26"/>
      <c r="DD42" s="26"/>
      <c r="DE42" s="26"/>
      <c r="DF42" s="26"/>
      <c r="DG42" s="26"/>
      <c r="DH42" s="26"/>
      <c r="DI42" s="26"/>
      <c r="DJ42" s="26"/>
      <c r="DK42" s="26"/>
      <c r="DL42" s="26"/>
      <c r="DM42" s="26"/>
      <c r="DN42" s="26"/>
      <c r="DO42" s="26"/>
      <c r="DP42" s="26"/>
      <c r="DQ42" s="26"/>
      <c r="DR42" s="26"/>
      <c r="DS42" s="26"/>
      <c r="DT42" s="26"/>
      <c r="DU42" s="26"/>
      <c r="DV42" s="26"/>
      <c r="DW42" s="26"/>
    </row>
    <row r="43" spans="1:127" ht="16.350000000000001" customHeight="1" thickBot="1">
      <c r="C43" s="1"/>
      <c r="D43" s="194" t="s">
        <v>252</v>
      </c>
      <c r="E43" s="194"/>
      <c r="F43" s="194"/>
      <c r="G43" s="194"/>
      <c r="H43" s="194"/>
      <c r="I43" s="194"/>
      <c r="J43" s="195">
        <f>SUM(J40:M42)</f>
        <v>5378636</v>
      </c>
      <c r="K43" s="123"/>
      <c r="L43" s="123"/>
      <c r="M43" s="124"/>
      <c r="N43" s="196">
        <f>SUM(N40:Q42)</f>
        <v>2639118</v>
      </c>
      <c r="O43" s="196"/>
      <c r="P43" s="196"/>
      <c r="Q43" s="196"/>
      <c r="R43" s="196">
        <f>SUM(R40:U42)</f>
        <v>722246</v>
      </c>
      <c r="S43" s="196"/>
      <c r="T43" s="196"/>
      <c r="U43" s="196"/>
      <c r="V43" s="197">
        <v>8740000</v>
      </c>
      <c r="W43" s="197"/>
      <c r="X43" s="197"/>
      <c r="Y43" s="197"/>
      <c r="Z43" s="83"/>
      <c r="AA43" s="38"/>
      <c r="AB43" s="38"/>
      <c r="AC43" s="38"/>
      <c r="AF43" s="45"/>
      <c r="AG43" s="38"/>
      <c r="AH43" s="184" t="s">
        <v>296</v>
      </c>
      <c r="AI43" s="127"/>
      <c r="AJ43" s="127"/>
      <c r="AK43" s="128"/>
      <c r="AL43" s="184">
        <v>800</v>
      </c>
      <c r="AM43" s="127"/>
      <c r="AN43" s="127"/>
      <c r="AO43" s="127"/>
      <c r="AP43" s="128"/>
      <c r="AQ43" s="184">
        <v>98</v>
      </c>
      <c r="AR43" s="127"/>
      <c r="AS43" s="127"/>
      <c r="AT43" s="128"/>
      <c r="AU43" s="190">
        <f t="shared" ref="AU43:AU44" si="7">ROUND(BG43/$BG$45,4)</f>
        <v>0.16009999999999999</v>
      </c>
      <c r="AV43" s="191"/>
      <c r="AW43" s="191"/>
      <c r="AX43" s="191"/>
      <c r="AY43" s="192"/>
      <c r="AZ43" s="83"/>
      <c r="BA43" s="102">
        <v>191159</v>
      </c>
      <c r="BB43" s="102"/>
      <c r="BC43" s="102"/>
      <c r="BD43" s="193"/>
      <c r="BE43" s="38"/>
      <c r="BF43" s="38"/>
      <c r="BG43" s="178">
        <f t="shared" si="6"/>
        <v>78400</v>
      </c>
      <c r="BH43" s="178"/>
      <c r="BI43" s="178"/>
      <c r="BJ43" s="45"/>
      <c r="BL43" s="179" t="s">
        <v>332</v>
      </c>
      <c r="BM43" s="179"/>
      <c r="BN43" s="179"/>
      <c r="BO43" s="179"/>
      <c r="BP43" s="188" t="s">
        <v>321</v>
      </c>
      <c r="BQ43" s="179"/>
      <c r="BR43" s="179"/>
      <c r="BS43" s="179"/>
      <c r="BT43" s="179"/>
      <c r="BU43" s="188" t="s">
        <v>333</v>
      </c>
      <c r="BV43" s="179"/>
      <c r="BW43" s="179"/>
      <c r="BX43" s="179"/>
      <c r="BY43" s="179"/>
      <c r="BZ43" s="179"/>
      <c r="CA43" s="188" t="s">
        <v>334</v>
      </c>
      <c r="CB43" s="188"/>
      <c r="CC43" s="188"/>
      <c r="CD43" s="188"/>
      <c r="CE43" s="188"/>
      <c r="CF43" s="188"/>
      <c r="CG43" s="188" t="s">
        <v>335</v>
      </c>
      <c r="CH43" s="179"/>
      <c r="CI43" s="179"/>
      <c r="CJ43" s="179"/>
      <c r="CK43" s="179"/>
      <c r="CL43" s="179"/>
      <c r="CM43" s="1"/>
      <c r="CT43" s="26"/>
      <c r="CU43" s="26"/>
      <c r="CV43" s="26"/>
      <c r="CW43" s="26"/>
      <c r="CX43" s="26"/>
      <c r="CY43" s="26"/>
      <c r="CZ43" s="26"/>
      <c r="DA43" s="26"/>
      <c r="DB43" s="26"/>
      <c r="DC43" s="26"/>
      <c r="DD43" s="26"/>
      <c r="DE43" s="26"/>
      <c r="DF43" s="26"/>
      <c r="DG43" s="26"/>
      <c r="DH43" s="26"/>
      <c r="DI43" s="26"/>
      <c r="DJ43" s="26"/>
      <c r="DK43" s="26"/>
      <c r="DL43" s="26"/>
      <c r="DM43" s="26"/>
      <c r="DN43" s="26"/>
      <c r="DO43" s="26"/>
      <c r="DP43" s="26"/>
      <c r="DQ43" s="26"/>
      <c r="DR43" s="26"/>
      <c r="DS43" s="26"/>
      <c r="DT43" s="26"/>
      <c r="DU43" s="26"/>
      <c r="DV43" s="26"/>
      <c r="DW43" s="26"/>
    </row>
    <row r="44" spans="1:127" ht="16.350000000000001" customHeight="1" thickBot="1">
      <c r="J44" s="45"/>
      <c r="K44" s="45"/>
      <c r="L44" s="45"/>
      <c r="M44" s="45"/>
      <c r="N44" s="45"/>
      <c r="O44" s="45"/>
      <c r="P44" s="45"/>
      <c r="Q44" s="45"/>
      <c r="R44" s="45"/>
      <c r="S44" s="45"/>
      <c r="T44" s="45"/>
      <c r="U44" s="45"/>
      <c r="V44" s="45"/>
      <c r="W44" s="45"/>
      <c r="X44" s="45"/>
      <c r="Y44" s="45"/>
      <c r="Z44" s="45"/>
      <c r="AA44" s="45"/>
      <c r="AF44" s="45"/>
      <c r="AG44" s="38"/>
      <c r="AH44" s="184" t="s">
        <v>297</v>
      </c>
      <c r="AI44" s="127"/>
      <c r="AJ44" s="127"/>
      <c r="AK44" s="128"/>
      <c r="AL44" s="184">
        <v>800</v>
      </c>
      <c r="AM44" s="127"/>
      <c r="AN44" s="127"/>
      <c r="AO44" s="127"/>
      <c r="AP44" s="128"/>
      <c r="AQ44" s="184">
        <v>96</v>
      </c>
      <c r="AR44" s="127"/>
      <c r="AS44" s="127"/>
      <c r="AT44" s="128"/>
      <c r="AU44" s="190">
        <f t="shared" si="7"/>
        <v>0.15690000000000001</v>
      </c>
      <c r="AV44" s="191"/>
      <c r="AW44" s="191"/>
      <c r="AX44" s="191"/>
      <c r="AY44" s="192"/>
      <c r="AZ44" s="82" t="s">
        <v>31</v>
      </c>
      <c r="BA44" s="107">
        <f>ROUND($BC$28*AU44,0)</f>
        <v>187339</v>
      </c>
      <c r="BB44" s="107"/>
      <c r="BC44" s="107"/>
      <c r="BD44" s="108"/>
      <c r="BE44" s="38"/>
      <c r="BF44" s="38"/>
      <c r="BG44" s="178">
        <f t="shared" si="6"/>
        <v>76800</v>
      </c>
      <c r="BH44" s="178"/>
      <c r="BI44" s="178"/>
      <c r="BJ44" s="45"/>
      <c r="BL44" s="179"/>
      <c r="BM44" s="179"/>
      <c r="BN44" s="179"/>
      <c r="BO44" s="179"/>
      <c r="BP44" s="179"/>
      <c r="BQ44" s="179"/>
      <c r="BR44" s="179"/>
      <c r="BS44" s="179"/>
      <c r="BT44" s="179"/>
      <c r="BU44" s="179"/>
      <c r="BV44" s="179"/>
      <c r="BW44" s="179"/>
      <c r="BX44" s="179"/>
      <c r="BY44" s="179"/>
      <c r="BZ44" s="179"/>
      <c r="CA44" s="188"/>
      <c r="CB44" s="188"/>
      <c r="CC44" s="188"/>
      <c r="CD44" s="188"/>
      <c r="CE44" s="188"/>
      <c r="CF44" s="188"/>
      <c r="CG44" s="189"/>
      <c r="CH44" s="189"/>
      <c r="CI44" s="189"/>
      <c r="CJ44" s="189"/>
      <c r="CK44" s="189"/>
      <c r="CL44" s="189"/>
      <c r="CM44" s="1"/>
      <c r="CT44" s="26"/>
      <c r="CU44" s="26"/>
      <c r="CV44" s="26"/>
      <c r="CW44" s="26"/>
      <c r="CX44" s="26"/>
      <c r="CY44" s="26"/>
      <c r="CZ44" s="26"/>
      <c r="DA44" s="26"/>
      <c r="DB44" s="26"/>
      <c r="DC44" s="26"/>
      <c r="DD44" s="26"/>
      <c r="DE44" s="26"/>
      <c r="DF44" s="26"/>
      <c r="DG44" s="26"/>
      <c r="DH44" s="26"/>
      <c r="DI44" s="26"/>
      <c r="DJ44" s="26"/>
      <c r="DK44" s="26"/>
      <c r="DL44" s="26"/>
      <c r="DM44" s="26"/>
      <c r="DN44" s="26"/>
      <c r="DO44" s="26"/>
      <c r="DP44" s="26"/>
      <c r="DQ44" s="26"/>
      <c r="DR44" s="26"/>
      <c r="DS44" s="26"/>
      <c r="DT44" s="26"/>
      <c r="DU44" s="26"/>
      <c r="DV44" s="26"/>
      <c r="DW44" s="26"/>
    </row>
    <row r="45" spans="1:127" ht="16.350000000000001" customHeight="1" thickBot="1">
      <c r="J45" s="45"/>
      <c r="K45" s="45"/>
      <c r="L45" s="45"/>
      <c r="M45" s="45"/>
      <c r="N45" s="45"/>
      <c r="O45" s="45"/>
      <c r="P45" s="45"/>
      <c r="Q45" s="45"/>
      <c r="R45" s="45"/>
      <c r="S45" s="45"/>
      <c r="T45" s="45"/>
      <c r="U45" s="45"/>
      <c r="V45" s="45"/>
      <c r="W45" s="45"/>
      <c r="X45" s="45"/>
      <c r="Y45" s="45"/>
      <c r="Z45" s="45"/>
      <c r="AA45" s="45"/>
      <c r="AF45" s="45"/>
      <c r="AG45" s="38"/>
      <c r="AH45" s="184" t="s">
        <v>96</v>
      </c>
      <c r="AI45" s="127"/>
      <c r="AJ45" s="127"/>
      <c r="AK45" s="128"/>
      <c r="AL45" s="184">
        <f>SUM(AL39:AP44)</f>
        <v>4800</v>
      </c>
      <c r="AM45" s="127"/>
      <c r="AN45" s="127"/>
      <c r="AO45" s="127"/>
      <c r="AP45" s="128"/>
      <c r="AQ45" s="184" t="s">
        <v>257</v>
      </c>
      <c r="AR45" s="127"/>
      <c r="AS45" s="127"/>
      <c r="AT45" s="128"/>
      <c r="AU45" s="185">
        <v>1</v>
      </c>
      <c r="AV45" s="186"/>
      <c r="AW45" s="186"/>
      <c r="AX45" s="186"/>
      <c r="AY45" s="187"/>
      <c r="AZ45" s="79"/>
      <c r="BA45" s="125">
        <f>SUM(BA39:BD44)</f>
        <v>1194000</v>
      </c>
      <c r="BB45" s="125"/>
      <c r="BC45" s="125"/>
      <c r="BD45" s="126"/>
      <c r="BE45" s="38"/>
      <c r="BF45" s="38"/>
      <c r="BG45" s="178">
        <f>SUM(BG39:BI44)</f>
        <v>489600</v>
      </c>
      <c r="BH45" s="178"/>
      <c r="BI45" s="178"/>
      <c r="BJ45" s="45"/>
      <c r="BL45" s="179" t="s">
        <v>336</v>
      </c>
      <c r="BM45" s="179"/>
      <c r="BN45" s="179"/>
      <c r="BO45" s="179"/>
      <c r="BP45" s="179">
        <v>50</v>
      </c>
      <c r="BQ45" s="179"/>
      <c r="BR45" s="179"/>
      <c r="BS45" s="179"/>
      <c r="BT45" s="179"/>
      <c r="BU45" s="179">
        <v>10906</v>
      </c>
      <c r="BV45" s="179"/>
      <c r="BW45" s="179"/>
      <c r="BX45" s="179"/>
      <c r="BY45" s="179"/>
      <c r="BZ45" s="179"/>
      <c r="CA45" s="180">
        <f>CH40*BP45</f>
        <v>43600</v>
      </c>
      <c r="CB45" s="180"/>
      <c r="CC45" s="180"/>
      <c r="CD45" s="180"/>
      <c r="CE45" s="180"/>
      <c r="CF45" s="181"/>
      <c r="CG45" s="23" t="s">
        <v>211</v>
      </c>
      <c r="CH45" s="182">
        <f>BU45+CA45</f>
        <v>54506</v>
      </c>
      <c r="CI45" s="182"/>
      <c r="CJ45" s="182"/>
      <c r="CK45" s="182"/>
      <c r="CL45" s="183"/>
      <c r="CM45" s="1"/>
      <c r="CO45" s="26"/>
      <c r="CP45" s="26"/>
      <c r="CQ45" s="26"/>
      <c r="CR45" s="26"/>
      <c r="CS45" s="26"/>
      <c r="CT45" s="26"/>
      <c r="CU45" s="26"/>
      <c r="CV45" s="26"/>
      <c r="CW45" s="26"/>
      <c r="CX45" s="26"/>
      <c r="CY45" s="26"/>
      <c r="CZ45" s="26"/>
      <c r="DA45" s="26"/>
      <c r="DB45" s="26"/>
      <c r="DC45" s="26"/>
      <c r="DD45" s="26"/>
      <c r="DE45" s="26"/>
      <c r="DF45" s="26"/>
      <c r="DG45" s="26"/>
      <c r="DH45" s="26"/>
      <c r="DI45" s="26"/>
      <c r="DJ45" s="26"/>
      <c r="DK45" s="26"/>
      <c r="DL45" s="26"/>
      <c r="DM45" s="26"/>
      <c r="DN45" s="26"/>
      <c r="DO45" s="26"/>
      <c r="DP45" s="26"/>
      <c r="DQ45" s="26"/>
      <c r="DR45" s="26"/>
      <c r="DS45" s="26"/>
      <c r="DT45" s="26"/>
      <c r="DU45" s="26"/>
      <c r="DV45" s="26"/>
      <c r="DW45" s="26"/>
    </row>
    <row r="46" spans="1:127" ht="16.350000000000001" customHeight="1">
      <c r="J46" s="45"/>
      <c r="K46" s="45"/>
      <c r="L46" s="45"/>
      <c r="M46" s="45"/>
      <c r="N46" s="45"/>
      <c r="O46" s="45"/>
      <c r="P46" s="45"/>
      <c r="Q46" s="45"/>
      <c r="R46" s="45"/>
      <c r="S46" s="45"/>
      <c r="T46" s="45"/>
      <c r="U46" s="45"/>
      <c r="V46" s="45"/>
      <c r="W46" s="45"/>
      <c r="X46" s="45"/>
      <c r="Y46" s="45"/>
      <c r="Z46" s="45"/>
      <c r="AA46" s="45"/>
      <c r="AH46" s="42"/>
      <c r="CO46" s="26"/>
      <c r="CP46" s="26"/>
      <c r="CQ46" s="26"/>
      <c r="CR46" s="26"/>
      <c r="CS46" s="26"/>
      <c r="CT46" s="26"/>
      <c r="CU46" s="26"/>
      <c r="CV46" s="26"/>
      <c r="CW46" s="26"/>
      <c r="CX46" s="26"/>
      <c r="CY46" s="26"/>
      <c r="CZ46" s="26"/>
      <c r="DA46" s="26"/>
      <c r="DB46" s="26"/>
      <c r="DC46" s="26"/>
      <c r="DD46" s="26"/>
      <c r="DE46" s="26"/>
      <c r="DF46" s="26"/>
      <c r="DG46" s="26"/>
      <c r="DH46" s="26"/>
      <c r="DI46" s="26"/>
      <c r="DJ46" s="26"/>
      <c r="DK46" s="26"/>
      <c r="DL46" s="26"/>
      <c r="DM46" s="26"/>
      <c r="DN46" s="26"/>
      <c r="DO46" s="26"/>
      <c r="DP46" s="26"/>
      <c r="DQ46" s="26"/>
      <c r="DR46" s="26"/>
      <c r="DS46" s="26"/>
      <c r="DT46" s="26"/>
      <c r="DU46" s="26"/>
      <c r="DV46" s="26"/>
      <c r="DW46" s="26"/>
    </row>
    <row r="47" spans="1:127" ht="16.350000000000001" customHeight="1">
      <c r="CO47" s="26"/>
      <c r="CP47" s="26"/>
      <c r="CQ47" s="26"/>
      <c r="CR47" s="26"/>
      <c r="CS47" s="26"/>
      <c r="CT47" s="26"/>
      <c r="CU47" s="26"/>
      <c r="CV47" s="26"/>
      <c r="CW47" s="26"/>
      <c r="CX47" s="26"/>
      <c r="CY47" s="26"/>
      <c r="CZ47" s="26"/>
      <c r="DA47" s="26"/>
      <c r="DB47" s="26"/>
      <c r="DC47" s="26"/>
      <c r="DD47" s="26"/>
      <c r="DE47" s="26"/>
      <c r="DF47" s="26"/>
      <c r="DG47" s="26"/>
      <c r="DH47" s="26"/>
      <c r="DI47" s="26"/>
      <c r="DJ47" s="26"/>
      <c r="DK47" s="26"/>
      <c r="DL47" s="26"/>
      <c r="DM47" s="26"/>
      <c r="DN47" s="26"/>
      <c r="DO47" s="26"/>
      <c r="DP47" s="26"/>
      <c r="DQ47" s="26"/>
      <c r="DR47" s="26"/>
      <c r="DS47" s="26"/>
      <c r="DT47" s="26"/>
      <c r="DU47" s="26"/>
      <c r="DV47" s="26"/>
      <c r="DW47" s="26"/>
    </row>
    <row r="48" spans="1:127" ht="16.350000000000001" customHeight="1">
      <c r="CO48" s="26"/>
      <c r="CP48" s="26"/>
      <c r="CQ48" s="26"/>
      <c r="CR48" s="26"/>
      <c r="CS48" s="26"/>
      <c r="CT48" s="26"/>
      <c r="CU48" s="26"/>
      <c r="CV48" s="26"/>
      <c r="CW48" s="26"/>
      <c r="CX48" s="26"/>
      <c r="CY48" s="26"/>
      <c r="CZ48" s="26"/>
      <c r="DA48" s="26"/>
      <c r="DB48" s="26"/>
      <c r="DC48" s="26"/>
      <c r="DD48" s="26"/>
      <c r="DE48" s="26"/>
      <c r="DF48" s="26"/>
      <c r="DG48" s="26"/>
      <c r="DH48" s="26"/>
      <c r="DI48" s="26"/>
      <c r="DJ48" s="26"/>
      <c r="DK48" s="26"/>
      <c r="DL48" s="26"/>
      <c r="DM48" s="26"/>
      <c r="DN48" s="26"/>
      <c r="DO48" s="26"/>
      <c r="DP48" s="26"/>
      <c r="DQ48" s="26"/>
      <c r="DR48" s="26"/>
      <c r="DS48" s="26"/>
      <c r="DT48" s="26"/>
      <c r="DU48" s="26"/>
      <c r="DV48" s="26"/>
      <c r="DW48" s="26"/>
    </row>
    <row r="49" spans="93:127" ht="16.350000000000001" customHeight="1">
      <c r="CO49" s="26"/>
      <c r="CP49" s="26"/>
      <c r="CQ49" s="26"/>
      <c r="CR49" s="26"/>
      <c r="CS49" s="26"/>
      <c r="CT49" s="26"/>
      <c r="CU49" s="26"/>
      <c r="CV49" s="26"/>
      <c r="CW49" s="26"/>
      <c r="CX49" s="26"/>
      <c r="CY49" s="26"/>
      <c r="CZ49" s="26"/>
      <c r="DA49" s="26"/>
      <c r="DB49" s="26"/>
      <c r="DC49" s="26"/>
      <c r="DD49" s="26"/>
      <c r="DE49" s="26"/>
      <c r="DF49" s="26"/>
      <c r="DG49" s="26"/>
      <c r="DH49" s="26"/>
      <c r="DI49" s="26"/>
      <c r="DJ49" s="26"/>
      <c r="DK49" s="26"/>
      <c r="DL49" s="26"/>
      <c r="DM49" s="26"/>
      <c r="DN49" s="26"/>
      <c r="DO49" s="26"/>
      <c r="DP49" s="26"/>
      <c r="DQ49" s="26"/>
      <c r="DR49" s="26"/>
      <c r="DS49" s="26"/>
      <c r="DT49" s="26"/>
      <c r="DU49" s="26"/>
      <c r="DV49" s="26"/>
      <c r="DW49" s="26"/>
    </row>
    <row r="50" spans="93:127">
      <c r="CO50" s="26"/>
      <c r="CP50" s="26"/>
      <c r="CQ50" s="26"/>
      <c r="CR50" s="26"/>
      <c r="CS50" s="26"/>
      <c r="CT50" s="26"/>
      <c r="CU50" s="26"/>
      <c r="CV50" s="26"/>
      <c r="CW50" s="26"/>
      <c r="CX50" s="26"/>
      <c r="CY50" s="26"/>
      <c r="CZ50" s="26"/>
      <c r="DA50" s="26"/>
      <c r="DB50" s="26"/>
      <c r="DC50" s="26"/>
      <c r="DD50" s="26"/>
      <c r="DE50" s="26"/>
      <c r="DF50" s="26"/>
      <c r="DG50" s="26"/>
      <c r="DH50" s="26"/>
      <c r="DI50" s="26"/>
      <c r="DJ50" s="26"/>
      <c r="DK50" s="26"/>
      <c r="DL50" s="26"/>
      <c r="DM50" s="26"/>
      <c r="DN50" s="26"/>
      <c r="DO50" s="26"/>
      <c r="DP50" s="26"/>
      <c r="DQ50" s="26"/>
      <c r="DR50" s="26"/>
      <c r="DS50" s="26"/>
      <c r="DT50" s="26"/>
      <c r="DU50" s="26"/>
      <c r="DV50" s="26"/>
      <c r="DW50" s="26"/>
    </row>
    <row r="51" spans="93:127">
      <c r="CO51" s="26"/>
      <c r="CP51" s="26"/>
      <c r="CQ51" s="26"/>
      <c r="CR51" s="26"/>
      <c r="CS51" s="26"/>
      <c r="CT51" s="26"/>
      <c r="CU51" s="26"/>
      <c r="CV51" s="26"/>
      <c r="CW51" s="26"/>
      <c r="CX51" s="26"/>
      <c r="CY51" s="26"/>
      <c r="CZ51" s="26"/>
      <c r="DA51" s="26"/>
      <c r="DB51" s="26"/>
      <c r="DC51" s="26"/>
      <c r="DD51" s="26"/>
      <c r="DE51" s="26"/>
      <c r="DF51" s="26"/>
      <c r="DG51" s="26"/>
      <c r="DH51" s="26"/>
      <c r="DI51" s="26"/>
      <c r="DJ51" s="26"/>
      <c r="DK51" s="26"/>
      <c r="DL51" s="26"/>
      <c r="DM51" s="26"/>
      <c r="DN51" s="26"/>
      <c r="DO51" s="26"/>
      <c r="DP51" s="26"/>
      <c r="DQ51" s="26"/>
      <c r="DR51" s="26"/>
      <c r="DS51" s="26"/>
      <c r="DT51" s="26"/>
      <c r="DU51" s="26"/>
      <c r="DV51" s="26"/>
      <c r="DW51" s="26"/>
    </row>
  </sheetData>
  <sheetProtection algorithmName="SHA-512" hashValue="2vqB9hQEB2v/3DNoaT2xCttfHPeGxWKPi0L/HyWFH5gs0f8HjRQeWoWwnS9a6GqRK97+IS2jYXILHmzCNGFz3Q==" saltValue="5tjOGh/nNqFCjsACJzgnRw==" spinCount="100000" sheet="1" objects="1" scenarios="1"/>
  <mergeCells count="280">
    <mergeCell ref="DC12:DE12"/>
    <mergeCell ref="CM28:CO28"/>
    <mergeCell ref="CM29:CO29"/>
    <mergeCell ref="CM30:CO30"/>
    <mergeCell ref="CM31:CO31"/>
    <mergeCell ref="CM32:CO32"/>
    <mergeCell ref="CM33:CO33"/>
    <mergeCell ref="CM34:CO34"/>
    <mergeCell ref="BA7:BC9"/>
    <mergeCell ref="CQ8:CT10"/>
    <mergeCell ref="CU8:CY10"/>
    <mergeCell ref="CZ8:DE10"/>
    <mergeCell ref="CZ16:DA16"/>
    <mergeCell ref="BL22:BO23"/>
    <mergeCell ref="BP22:BT23"/>
    <mergeCell ref="BU22:BZ23"/>
    <mergeCell ref="CA22:CF23"/>
    <mergeCell ref="CG22:CL23"/>
    <mergeCell ref="CQ23:CT25"/>
    <mergeCell ref="CU23:CY25"/>
    <mergeCell ref="CZ23:DE25"/>
    <mergeCell ref="CM24:CO24"/>
    <mergeCell ref="CM22:CO23"/>
    <mergeCell ref="CM25:CO25"/>
    <mergeCell ref="DF8:DK10"/>
    <mergeCell ref="DL8:DQ10"/>
    <mergeCell ref="AG6:AH9"/>
    <mergeCell ref="AI6:AL9"/>
    <mergeCell ref="AM6:AT6"/>
    <mergeCell ref="AU6:BC6"/>
    <mergeCell ref="BD6:BG9"/>
    <mergeCell ref="AM7:AN9"/>
    <mergeCell ref="AO7:AQ9"/>
    <mergeCell ref="AR7:AT9"/>
    <mergeCell ref="AU7:AW9"/>
    <mergeCell ref="AX7:AZ9"/>
    <mergeCell ref="DF11:DK11"/>
    <mergeCell ref="DM11:DQ11"/>
    <mergeCell ref="AG12:AH13"/>
    <mergeCell ref="AI12:AL13"/>
    <mergeCell ref="AM12:AN13"/>
    <mergeCell ref="AO12:AQ13"/>
    <mergeCell ref="AR12:AT13"/>
    <mergeCell ref="AU12:AW13"/>
    <mergeCell ref="AX12:AZ13"/>
    <mergeCell ref="BA12:BC13"/>
    <mergeCell ref="AX10:AZ11"/>
    <mergeCell ref="BA10:BC11"/>
    <mergeCell ref="BE10:BG11"/>
    <mergeCell ref="CQ11:CT11"/>
    <mergeCell ref="CU11:CY11"/>
    <mergeCell ref="CZ11:DE11"/>
    <mergeCell ref="AG10:AH11"/>
    <mergeCell ref="AI10:AL11"/>
    <mergeCell ref="AM10:AN11"/>
    <mergeCell ref="AO10:AQ11"/>
    <mergeCell ref="AR10:AT11"/>
    <mergeCell ref="AU10:AW11"/>
    <mergeCell ref="BE12:BG13"/>
    <mergeCell ref="DE13:DG13"/>
    <mergeCell ref="DF23:DK25"/>
    <mergeCell ref="DL23:DQ25"/>
    <mergeCell ref="BL24:BO24"/>
    <mergeCell ref="BP24:BT24"/>
    <mergeCell ref="BU24:BZ24"/>
    <mergeCell ref="CA24:CF24"/>
    <mergeCell ref="CH24:CL24"/>
    <mergeCell ref="BL25:BO25"/>
    <mergeCell ref="BP25:BT25"/>
    <mergeCell ref="BU25:BZ25"/>
    <mergeCell ref="CA25:CF25"/>
    <mergeCell ref="CH25:CL25"/>
    <mergeCell ref="AH26:AM27"/>
    <mergeCell ref="AN26:AR27"/>
    <mergeCell ref="AS26:AV27"/>
    <mergeCell ref="AW26:BA27"/>
    <mergeCell ref="BB26:BF27"/>
    <mergeCell ref="BL26:BO26"/>
    <mergeCell ref="BP26:BT26"/>
    <mergeCell ref="DF26:DK26"/>
    <mergeCell ref="DM26:DQ26"/>
    <mergeCell ref="BL27:BO27"/>
    <mergeCell ref="BP27:BT27"/>
    <mergeCell ref="BU27:BZ27"/>
    <mergeCell ref="CA27:CF27"/>
    <mergeCell ref="CH27:CL27"/>
    <mergeCell ref="BU26:BZ26"/>
    <mergeCell ref="CA26:CF26"/>
    <mergeCell ref="CH26:CL26"/>
    <mergeCell ref="CQ26:CT26"/>
    <mergeCell ref="CU26:CY26"/>
    <mergeCell ref="CZ26:DE26"/>
    <mergeCell ref="CM26:CO26"/>
    <mergeCell ref="CM27:CO27"/>
    <mergeCell ref="AH29:AM29"/>
    <mergeCell ref="AN29:AR29"/>
    <mergeCell ref="AS29:AV29"/>
    <mergeCell ref="AW29:BA29"/>
    <mergeCell ref="BC29:BF29"/>
    <mergeCell ref="BL29:BO29"/>
    <mergeCell ref="AH28:AM28"/>
    <mergeCell ref="AN28:AR28"/>
    <mergeCell ref="AS28:AV28"/>
    <mergeCell ref="AW28:BA28"/>
    <mergeCell ref="BC28:BF28"/>
    <mergeCell ref="BL28:BO28"/>
    <mergeCell ref="CH30:CL30"/>
    <mergeCell ref="BP31:BT31"/>
    <mergeCell ref="BU31:BZ31"/>
    <mergeCell ref="CA31:CF31"/>
    <mergeCell ref="CH31:CL31"/>
    <mergeCell ref="BP28:BT28"/>
    <mergeCell ref="BU28:BZ28"/>
    <mergeCell ref="CA28:CF28"/>
    <mergeCell ref="CH28:CL28"/>
    <mergeCell ref="AH31:AM31"/>
    <mergeCell ref="AN31:AR31"/>
    <mergeCell ref="AS31:AV31"/>
    <mergeCell ref="AW31:BA31"/>
    <mergeCell ref="BC31:BF31"/>
    <mergeCell ref="BL31:BO31"/>
    <mergeCell ref="CZ29:DE31"/>
    <mergeCell ref="DF29:DK31"/>
    <mergeCell ref="DL29:DQ31"/>
    <mergeCell ref="AH30:AM30"/>
    <mergeCell ref="AN30:AR30"/>
    <mergeCell ref="AS30:AV30"/>
    <mergeCell ref="AW30:BA30"/>
    <mergeCell ref="BC30:BF30"/>
    <mergeCell ref="BL30:BO30"/>
    <mergeCell ref="BP30:BT30"/>
    <mergeCell ref="BP29:BT29"/>
    <mergeCell ref="BU29:BZ29"/>
    <mergeCell ref="CA29:CF29"/>
    <mergeCell ref="CH29:CL29"/>
    <mergeCell ref="CQ29:CT31"/>
    <mergeCell ref="CU29:CY31"/>
    <mergeCell ref="BU30:BZ30"/>
    <mergeCell ref="CA30:CF30"/>
    <mergeCell ref="DM32:DQ32"/>
    <mergeCell ref="D33:I33"/>
    <mergeCell ref="J33:O33"/>
    <mergeCell ref="P33:T33"/>
    <mergeCell ref="U33:Y33"/>
    <mergeCell ref="BL33:BO33"/>
    <mergeCell ref="BP33:BT33"/>
    <mergeCell ref="BU33:BZ33"/>
    <mergeCell ref="CA33:CF33"/>
    <mergeCell ref="CH33:CL33"/>
    <mergeCell ref="CA32:CF32"/>
    <mergeCell ref="CH32:CL32"/>
    <mergeCell ref="CQ32:CT32"/>
    <mergeCell ref="CU32:CY32"/>
    <mergeCell ref="CZ32:DE32"/>
    <mergeCell ref="DF32:DK32"/>
    <mergeCell ref="D32:I32"/>
    <mergeCell ref="J32:O32"/>
    <mergeCell ref="P32:T32"/>
    <mergeCell ref="U32:Y32"/>
    <mergeCell ref="BL32:BO32"/>
    <mergeCell ref="BP32:BT32"/>
    <mergeCell ref="BU32:BZ32"/>
    <mergeCell ref="AA33:AC33"/>
    <mergeCell ref="BU34:BZ34"/>
    <mergeCell ref="CA34:CF34"/>
    <mergeCell ref="CH34:CL34"/>
    <mergeCell ref="D35:I35"/>
    <mergeCell ref="J35:O35"/>
    <mergeCell ref="P35:T35"/>
    <mergeCell ref="U35:Y35"/>
    <mergeCell ref="D34:I34"/>
    <mergeCell ref="J34:O34"/>
    <mergeCell ref="P34:T34"/>
    <mergeCell ref="U34:Y34"/>
    <mergeCell ref="BL34:BO34"/>
    <mergeCell ref="BP34:BT34"/>
    <mergeCell ref="AA34:AC34"/>
    <mergeCell ref="BU37:BZ39"/>
    <mergeCell ref="CA37:CF39"/>
    <mergeCell ref="CG37:CL39"/>
    <mergeCell ref="CR38:CU38"/>
    <mergeCell ref="CZ35:DC35"/>
    <mergeCell ref="D36:I36"/>
    <mergeCell ref="J36:O36"/>
    <mergeCell ref="P36:T36"/>
    <mergeCell ref="U36:Y36"/>
    <mergeCell ref="AH37:AK38"/>
    <mergeCell ref="AL37:AP38"/>
    <mergeCell ref="AQ37:AT38"/>
    <mergeCell ref="AU37:AY38"/>
    <mergeCell ref="AZ37:BD38"/>
    <mergeCell ref="AL39:AP39"/>
    <mergeCell ref="AQ39:AT39"/>
    <mergeCell ref="AU39:AY39"/>
    <mergeCell ref="BA39:BD39"/>
    <mergeCell ref="AA35:AC35"/>
    <mergeCell ref="AA36:AC36"/>
    <mergeCell ref="AH40:AK40"/>
    <mergeCell ref="D39:I39"/>
    <mergeCell ref="J39:M39"/>
    <mergeCell ref="N39:Q39"/>
    <mergeCell ref="R39:U39"/>
    <mergeCell ref="V39:Y39"/>
    <mergeCell ref="AH39:AK39"/>
    <mergeCell ref="BL37:BN39"/>
    <mergeCell ref="BO37:BT39"/>
    <mergeCell ref="J38:L38"/>
    <mergeCell ref="N38:P38"/>
    <mergeCell ref="R38:T38"/>
    <mergeCell ref="BG39:BI39"/>
    <mergeCell ref="BG40:BI40"/>
    <mergeCell ref="BU40:BZ40"/>
    <mergeCell ref="CA40:CF40"/>
    <mergeCell ref="CH40:CL40"/>
    <mergeCell ref="D41:I41"/>
    <mergeCell ref="J41:M41"/>
    <mergeCell ref="N41:Q41"/>
    <mergeCell ref="R41:U41"/>
    <mergeCell ref="V41:Y41"/>
    <mergeCell ref="AH41:AK41"/>
    <mergeCell ref="AL41:AP41"/>
    <mergeCell ref="AL40:AP40"/>
    <mergeCell ref="AQ40:AT40"/>
    <mergeCell ref="AU40:AY40"/>
    <mergeCell ref="BA40:BD40"/>
    <mergeCell ref="BL40:BN40"/>
    <mergeCell ref="BO40:BT40"/>
    <mergeCell ref="AQ41:AT41"/>
    <mergeCell ref="AU41:AY41"/>
    <mergeCell ref="BA41:BD41"/>
    <mergeCell ref="D40:I40"/>
    <mergeCell ref="J40:M40"/>
    <mergeCell ref="N40:Q40"/>
    <mergeCell ref="R40:U40"/>
    <mergeCell ref="V40:Y40"/>
    <mergeCell ref="BA42:BD42"/>
    <mergeCell ref="D43:I43"/>
    <mergeCell ref="J43:M43"/>
    <mergeCell ref="N43:Q43"/>
    <mergeCell ref="R43:U43"/>
    <mergeCell ref="V43:Y43"/>
    <mergeCell ref="AH43:AK43"/>
    <mergeCell ref="AL43:AP43"/>
    <mergeCell ref="CA43:CF44"/>
    <mergeCell ref="D42:I42"/>
    <mergeCell ref="J42:M42"/>
    <mergeCell ref="N42:Q42"/>
    <mergeCell ref="R42:U42"/>
    <mergeCell ref="V42:Y42"/>
    <mergeCell ref="AH42:AK42"/>
    <mergeCell ref="AL42:AP42"/>
    <mergeCell ref="AQ42:AT42"/>
    <mergeCell ref="AU42:AY42"/>
    <mergeCell ref="AH45:AK45"/>
    <mergeCell ref="AL45:AP45"/>
    <mergeCell ref="AQ45:AT45"/>
    <mergeCell ref="AU45:AY45"/>
    <mergeCell ref="BA45:BD45"/>
    <mergeCell ref="BL45:BO45"/>
    <mergeCell ref="CG43:CL44"/>
    <mergeCell ref="AH44:AK44"/>
    <mergeCell ref="AL44:AP44"/>
    <mergeCell ref="AQ44:AT44"/>
    <mergeCell ref="AU44:AY44"/>
    <mergeCell ref="BA44:BD44"/>
    <mergeCell ref="AQ43:AT43"/>
    <mergeCell ref="AU43:AY43"/>
    <mergeCell ref="BA43:BD43"/>
    <mergeCell ref="BL43:BO44"/>
    <mergeCell ref="BP43:BT44"/>
    <mergeCell ref="BU43:BZ44"/>
    <mergeCell ref="BG41:BI41"/>
    <mergeCell ref="BG42:BI42"/>
    <mergeCell ref="BG43:BI43"/>
    <mergeCell ref="BG44:BI44"/>
    <mergeCell ref="BG45:BI45"/>
    <mergeCell ref="BP45:BT45"/>
    <mergeCell ref="BU45:BZ45"/>
    <mergeCell ref="CA45:CF45"/>
    <mergeCell ref="CH45:CL45"/>
  </mergeCells>
  <phoneticPr fontId="10"/>
  <pageMargins left="0.51138889789581299" right="0.31486111879348755" top="0.74750000238418579" bottom="0.74750000238418579" header="0.31486111879348755" footer="0.31486111879348755"/>
  <pageSetup paperSize="9" orientation="portrait" r:id="rId1"/>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5E2A6B2-8B3A-46C2-9E48-BC9D438161B8}">
  <dimension ref="A1:EO50"/>
  <sheetViews>
    <sheetView zoomScaleNormal="100" zoomScaleSheetLayoutView="75" workbookViewId="0">
      <selection activeCell="AP17" sqref="AP17"/>
    </sheetView>
  </sheetViews>
  <sheetFormatPr defaultColWidth="9" defaultRowHeight="16.5"/>
  <cols>
    <col min="1" max="181" width="2.75" style="1" customWidth="1"/>
    <col min="182" max="182" width="0.75" style="1" customWidth="1"/>
    <col min="183" max="184" width="3.125" style="1" customWidth="1"/>
    <col min="185" max="187" width="2.75" style="1" customWidth="1"/>
    <col min="188" max="189" width="3.125" style="1" customWidth="1"/>
    <col min="190" max="192" width="2.75" style="1" customWidth="1"/>
    <col min="193" max="194" width="3.125" style="1" customWidth="1"/>
    <col min="195" max="197" width="2.75" style="1" customWidth="1"/>
    <col min="198" max="199" width="3.125" style="1" customWidth="1"/>
    <col min="200" max="202" width="2.75" style="1" customWidth="1"/>
    <col min="203" max="204" width="3.125" style="1" customWidth="1"/>
    <col min="205" max="207" width="2.75" style="1" customWidth="1"/>
    <col min="208" max="209" width="3.125" style="1" customWidth="1"/>
    <col min="210" max="212" width="2.75" style="1" customWidth="1"/>
    <col min="213" max="213" width="0.375" style="1" customWidth="1"/>
    <col min="214" max="227" width="2.75" style="1" customWidth="1"/>
    <col min="228" max="16384" width="9" style="1"/>
  </cols>
  <sheetData>
    <row r="1" spans="1:127" ht="16.350000000000001" customHeight="1">
      <c r="A1" s="11" t="s">
        <v>38</v>
      </c>
      <c r="F1" s="1" t="s">
        <v>0</v>
      </c>
      <c r="AH1" s="29"/>
      <c r="CX1" s="16"/>
      <c r="CY1" s="16"/>
      <c r="CZ1" s="16"/>
      <c r="DA1" s="16"/>
      <c r="DB1" s="16"/>
      <c r="DC1" s="16"/>
      <c r="DD1" s="16"/>
      <c r="DE1" s="16"/>
      <c r="DF1" s="16"/>
      <c r="DG1" s="16"/>
      <c r="DH1" s="16"/>
      <c r="DI1" s="16"/>
      <c r="DJ1" s="16"/>
      <c r="DK1" s="16"/>
      <c r="DL1" s="16"/>
      <c r="DM1" s="16"/>
      <c r="DN1" s="16"/>
      <c r="DO1" s="16"/>
      <c r="DP1" s="16"/>
      <c r="DW1" s="28"/>
    </row>
    <row r="2" spans="1:127" ht="16.350000000000001" customHeight="1">
      <c r="AH2" s="29"/>
    </row>
    <row r="3" spans="1:127" ht="16.350000000000001" customHeight="1">
      <c r="A3" s="1" t="s">
        <v>1</v>
      </c>
      <c r="BF3" s="35"/>
      <c r="BG3" s="35"/>
      <c r="CX3" s="16"/>
      <c r="CY3" s="16"/>
      <c r="CZ3" s="16"/>
      <c r="DA3" s="16"/>
      <c r="DB3" s="16"/>
      <c r="DC3" s="16"/>
      <c r="DD3" s="16"/>
      <c r="DE3" s="16"/>
      <c r="DF3" s="16"/>
      <c r="DG3" s="16"/>
      <c r="DH3" s="16"/>
      <c r="DI3" s="16"/>
      <c r="DJ3" s="16"/>
      <c r="DK3" s="16"/>
      <c r="DL3" s="16"/>
      <c r="DM3" s="16"/>
      <c r="DN3" s="16"/>
      <c r="DO3" s="16"/>
      <c r="DP3" s="16"/>
    </row>
    <row r="4" spans="1:127" ht="16.350000000000001" customHeight="1">
      <c r="A4" s="1" t="s">
        <v>2</v>
      </c>
      <c r="AT4" s="31"/>
      <c r="AV4" s="31"/>
      <c r="AW4" s="36"/>
      <c r="AX4" s="36"/>
      <c r="BE4" s="35"/>
      <c r="BF4" s="35"/>
      <c r="CO4" s="18"/>
      <c r="CP4" s="18"/>
      <c r="CQ4" s="18"/>
      <c r="CR4" s="18"/>
      <c r="CS4" s="18"/>
      <c r="CT4" s="18"/>
      <c r="CU4" s="18"/>
      <c r="CV4" s="18"/>
      <c r="CW4" s="18"/>
      <c r="CX4" s="18"/>
      <c r="CY4" s="18"/>
      <c r="CZ4" s="18"/>
      <c r="DA4" s="18"/>
      <c r="DB4" s="18"/>
      <c r="DC4" s="18"/>
      <c r="DD4" s="18"/>
      <c r="DE4" s="18"/>
      <c r="DF4" s="18"/>
      <c r="DG4" s="18"/>
      <c r="DH4" s="18"/>
      <c r="DI4" s="18"/>
      <c r="DJ4" s="18"/>
      <c r="DK4" s="18"/>
      <c r="DL4" s="18"/>
      <c r="DM4" s="18"/>
      <c r="DN4" s="18"/>
      <c r="DO4" s="18"/>
      <c r="DP4" s="18"/>
      <c r="DQ4" s="18"/>
      <c r="DR4" s="18"/>
      <c r="DS4" s="18"/>
      <c r="DT4" s="18"/>
      <c r="DU4" s="18"/>
      <c r="DV4" s="18"/>
      <c r="DW4" s="18"/>
    </row>
    <row r="5" spans="1:127" ht="16.350000000000001" customHeight="1">
      <c r="A5" s="1" t="s">
        <v>4</v>
      </c>
      <c r="BE5" s="35"/>
      <c r="BF5" s="35"/>
      <c r="CO5" s="18"/>
      <c r="CP5" s="18"/>
      <c r="CQ5" s="18"/>
      <c r="CR5" s="18"/>
      <c r="CS5" s="18"/>
      <c r="CT5" s="18"/>
      <c r="CU5" s="18"/>
      <c r="CV5" s="18"/>
      <c r="CW5" s="18"/>
      <c r="CX5" s="18"/>
      <c r="CY5" s="18"/>
      <c r="CZ5" s="18"/>
      <c r="DA5" s="18"/>
      <c r="DB5" s="18"/>
      <c r="DC5" s="18"/>
      <c r="DD5" s="18"/>
      <c r="DE5" s="18"/>
      <c r="DF5" s="18"/>
      <c r="DG5" s="18"/>
      <c r="DH5" s="18"/>
      <c r="DI5" s="18"/>
      <c r="DJ5" s="18"/>
      <c r="DK5" s="18"/>
      <c r="DL5" s="18"/>
      <c r="DM5" s="18"/>
      <c r="DN5" s="18"/>
      <c r="DO5" s="18"/>
      <c r="DP5" s="18"/>
      <c r="DQ5" s="18"/>
      <c r="DR5" s="18"/>
      <c r="DS5" s="18"/>
      <c r="DT5" s="18"/>
      <c r="DU5" s="18"/>
      <c r="DV5" s="18"/>
      <c r="DW5" s="18"/>
    </row>
    <row r="6" spans="1:127" ht="16.350000000000001" customHeight="1">
      <c r="A6" s="1" t="s">
        <v>3</v>
      </c>
      <c r="CO6" s="18"/>
      <c r="CP6" s="18"/>
      <c r="CQ6" s="18"/>
      <c r="CR6" s="18"/>
      <c r="CS6" s="18"/>
      <c r="CT6" s="18"/>
      <c r="CU6" s="18"/>
      <c r="CV6" s="18"/>
      <c r="CW6" s="18"/>
      <c r="CX6" s="18"/>
      <c r="CY6" s="18"/>
      <c r="CZ6" s="18"/>
      <c r="DA6" s="18"/>
      <c r="DB6" s="18"/>
      <c r="DC6" s="18"/>
      <c r="DD6" s="18"/>
      <c r="DE6" s="18"/>
      <c r="DF6" s="18"/>
      <c r="DG6" s="18"/>
      <c r="DH6" s="18"/>
      <c r="DI6" s="18"/>
      <c r="DJ6" s="18"/>
      <c r="DK6" s="18"/>
      <c r="DL6" s="18"/>
      <c r="DM6" s="18"/>
      <c r="DN6" s="18"/>
      <c r="DO6" s="18"/>
      <c r="DP6" s="18"/>
      <c r="DQ6" s="18"/>
      <c r="DR6" s="18"/>
      <c r="DS6" s="18"/>
      <c r="DT6" s="18"/>
      <c r="DU6" s="18"/>
      <c r="DV6" s="18"/>
      <c r="DW6" s="18"/>
    </row>
    <row r="7" spans="1:127" ht="16.350000000000001" customHeight="1">
      <c r="T7" s="1" t="s">
        <v>5</v>
      </c>
      <c r="AN7" s="10"/>
      <c r="AO7" s="10"/>
      <c r="AP7" s="10"/>
      <c r="AQ7" s="10"/>
      <c r="AR7" s="10"/>
      <c r="AS7" s="10"/>
      <c r="AT7" s="10"/>
      <c r="AU7" s="10"/>
      <c r="AV7" s="10"/>
      <c r="AW7" s="10"/>
      <c r="AX7" s="10"/>
      <c r="AY7" s="10"/>
      <c r="AZ7" s="10"/>
      <c r="BA7" s="10"/>
      <c r="BB7" s="10"/>
      <c r="BC7" s="10"/>
      <c r="BD7" s="35"/>
      <c r="BE7" s="35"/>
      <c r="BF7" s="10"/>
      <c r="BG7" s="10"/>
      <c r="BH7" s="10"/>
      <c r="BI7" s="10"/>
      <c r="BJ7" s="10"/>
      <c r="BK7" s="10"/>
      <c r="BL7" s="10"/>
      <c r="BM7" s="10"/>
      <c r="CO7" s="18"/>
      <c r="CP7" s="18"/>
      <c r="CQ7" s="18"/>
      <c r="CR7" s="18"/>
      <c r="CS7" s="18"/>
      <c r="CT7" s="18"/>
      <c r="CU7" s="18"/>
      <c r="CV7" s="18"/>
      <c r="CW7" s="18"/>
      <c r="CX7" s="18"/>
      <c r="CY7" s="18"/>
      <c r="CZ7" s="18"/>
      <c r="DA7" s="18"/>
      <c r="DB7" s="18"/>
      <c r="DC7" s="18"/>
      <c r="DD7" s="18"/>
      <c r="DE7" s="18"/>
      <c r="DF7" s="18"/>
      <c r="DG7" s="18"/>
      <c r="DH7" s="18"/>
      <c r="DI7" s="18"/>
      <c r="DJ7" s="18"/>
      <c r="DK7" s="18"/>
      <c r="DL7" s="18"/>
      <c r="DM7" s="18"/>
      <c r="DN7" s="18"/>
      <c r="DO7" s="18"/>
      <c r="DP7" s="18"/>
      <c r="DQ7" s="18"/>
      <c r="DR7" s="18"/>
      <c r="DS7" s="18"/>
      <c r="DT7" s="18"/>
      <c r="DU7" s="18"/>
      <c r="DV7" s="18"/>
      <c r="DW7" s="18"/>
    </row>
    <row r="8" spans="1:127" ht="16.350000000000001" customHeight="1">
      <c r="AN8" s="10"/>
      <c r="AO8" s="10"/>
      <c r="AP8" s="10"/>
      <c r="AQ8" s="10"/>
      <c r="AR8" s="10"/>
      <c r="AS8" s="10"/>
      <c r="AT8" s="10"/>
      <c r="AU8" s="35"/>
      <c r="AV8" s="35"/>
      <c r="AW8" s="10"/>
      <c r="AX8" s="10"/>
      <c r="AY8" s="10"/>
      <c r="AZ8" s="10"/>
      <c r="BA8" s="10"/>
      <c r="BB8" s="10"/>
      <c r="BC8" s="10"/>
      <c r="BD8" s="10"/>
      <c r="BE8" s="10"/>
      <c r="BF8" s="10"/>
      <c r="BG8" s="10"/>
      <c r="BH8" s="10"/>
      <c r="BI8" s="10"/>
      <c r="BJ8" s="10"/>
      <c r="BK8" s="10"/>
      <c r="BL8" s="10"/>
      <c r="BM8" s="10"/>
      <c r="CO8" s="18"/>
      <c r="CP8" s="18"/>
      <c r="CQ8" s="18"/>
      <c r="CR8" s="18"/>
      <c r="CS8" s="18"/>
      <c r="CT8" s="18"/>
      <c r="CU8" s="18"/>
      <c r="CV8" s="18"/>
      <c r="CW8" s="18"/>
      <c r="CX8" s="18"/>
      <c r="CY8" s="18"/>
      <c r="CZ8" s="18"/>
      <c r="DA8" s="18"/>
      <c r="DB8" s="18"/>
      <c r="DC8" s="18"/>
      <c r="DD8" s="18"/>
      <c r="DE8" s="18"/>
      <c r="DF8" s="18"/>
      <c r="DG8" s="18"/>
      <c r="DH8" s="18"/>
      <c r="DI8" s="18"/>
      <c r="DJ8" s="18"/>
      <c r="DK8" s="18"/>
      <c r="DL8" s="18"/>
      <c r="DM8" s="18"/>
      <c r="DN8" s="18"/>
      <c r="DO8" s="18"/>
      <c r="DP8" s="18"/>
      <c r="DQ8" s="18"/>
      <c r="DR8" s="18"/>
      <c r="DS8" s="18"/>
      <c r="DT8" s="18"/>
      <c r="DU8" s="18"/>
      <c r="DV8" s="18"/>
      <c r="DW8" s="18"/>
    </row>
    <row r="9" spans="1:127" ht="16.350000000000001" customHeight="1">
      <c r="A9" s="29"/>
      <c r="B9" s="88" t="s">
        <v>6</v>
      </c>
      <c r="AN9" s="10"/>
      <c r="AO9" s="10"/>
      <c r="AP9" s="10"/>
      <c r="AQ9" s="10"/>
      <c r="AR9" s="10"/>
      <c r="AS9" s="10"/>
      <c r="AT9" s="10"/>
      <c r="AU9" s="10"/>
      <c r="AV9" s="10"/>
      <c r="AW9" s="10"/>
      <c r="AX9" s="10"/>
      <c r="AY9" s="10"/>
      <c r="AZ9" s="10"/>
      <c r="BA9" s="10"/>
      <c r="BB9" s="10"/>
      <c r="BC9" s="10"/>
      <c r="BD9" s="37"/>
      <c r="BE9" s="10"/>
      <c r="BF9" s="10"/>
      <c r="BG9" s="10"/>
      <c r="BH9" s="10"/>
      <c r="BI9" s="10"/>
      <c r="BJ9" s="10"/>
      <c r="BK9" s="10"/>
      <c r="BL9" s="10"/>
      <c r="BM9" s="10"/>
      <c r="CO9" s="18"/>
      <c r="CP9" s="18"/>
      <c r="CQ9" s="18"/>
      <c r="CR9" s="18"/>
      <c r="CS9" s="18"/>
      <c r="CT9" s="18"/>
      <c r="CU9" s="18"/>
      <c r="CV9" s="18"/>
      <c r="CW9" s="18"/>
      <c r="CX9" s="18"/>
      <c r="CY9" s="18"/>
      <c r="CZ9" s="18"/>
      <c r="DA9" s="18"/>
      <c r="DB9" s="18"/>
      <c r="DC9" s="18"/>
      <c r="DD9" s="18"/>
      <c r="DE9" s="18"/>
      <c r="DF9" s="18"/>
      <c r="DG9" s="18"/>
      <c r="DH9" s="18"/>
      <c r="DI9" s="18"/>
      <c r="DJ9" s="18"/>
      <c r="DK9" s="18"/>
      <c r="DL9" s="18"/>
      <c r="DM9" s="18"/>
      <c r="DN9" s="18"/>
      <c r="DO9" s="18"/>
      <c r="DP9" s="18"/>
      <c r="DQ9" s="18"/>
      <c r="DR9" s="18"/>
      <c r="DS9" s="18"/>
      <c r="DT9" s="18"/>
      <c r="DU9" s="18"/>
      <c r="DV9" s="18"/>
      <c r="DW9" s="18"/>
    </row>
    <row r="10" spans="1:127" ht="16.350000000000001" customHeight="1">
      <c r="A10" s="29"/>
      <c r="B10" s="80"/>
      <c r="C10" s="89" t="s">
        <v>7</v>
      </c>
      <c r="D10" s="38"/>
      <c r="E10" s="38"/>
      <c r="F10" s="38"/>
      <c r="G10" s="38"/>
      <c r="H10" s="38"/>
      <c r="I10" s="38"/>
      <c r="J10" s="38"/>
      <c r="K10" s="38"/>
      <c r="L10" s="38"/>
      <c r="M10" s="38"/>
      <c r="N10" s="38"/>
      <c r="O10" s="38"/>
      <c r="P10" s="38"/>
      <c r="Q10" s="38"/>
      <c r="R10" s="38"/>
      <c r="S10" s="38"/>
      <c r="T10" s="38"/>
      <c r="U10" s="38"/>
      <c r="V10" s="38"/>
      <c r="W10" s="38"/>
      <c r="X10" s="38"/>
      <c r="Y10" s="38"/>
      <c r="Z10" s="38"/>
      <c r="AA10" s="38"/>
      <c r="AB10" s="38"/>
      <c r="AC10" s="38"/>
      <c r="AD10" s="38"/>
      <c r="AN10" s="10"/>
      <c r="AO10" s="10"/>
      <c r="AP10" s="10"/>
      <c r="AQ10" s="10"/>
      <c r="AR10" s="10"/>
      <c r="AS10" s="10"/>
      <c r="AT10" s="10"/>
      <c r="AU10" s="37"/>
      <c r="AV10" s="10"/>
      <c r="AW10" s="10"/>
      <c r="AX10" s="10"/>
      <c r="AY10" s="10"/>
      <c r="AZ10" s="10"/>
      <c r="BA10" s="10"/>
      <c r="BB10" s="10"/>
      <c r="BC10" s="10"/>
      <c r="BD10" s="10"/>
      <c r="BE10" s="10"/>
      <c r="BF10" s="10"/>
      <c r="BG10" s="10"/>
      <c r="BH10" s="10"/>
      <c r="BI10" s="10"/>
      <c r="BJ10" s="10"/>
      <c r="BK10" s="10"/>
      <c r="BL10" s="10"/>
      <c r="BM10" s="10"/>
      <c r="CO10" s="18"/>
      <c r="CP10" s="18"/>
      <c r="CQ10" s="18"/>
      <c r="CR10" s="18"/>
      <c r="CS10" s="18"/>
      <c r="CT10" s="18"/>
      <c r="CU10" s="18"/>
      <c r="CV10" s="18"/>
      <c r="CW10" s="18"/>
      <c r="CX10" s="18"/>
      <c r="CY10" s="18"/>
      <c r="CZ10" s="18"/>
      <c r="DA10" s="18"/>
      <c r="DB10" s="18"/>
      <c r="DC10" s="18"/>
      <c r="DD10" s="18"/>
      <c r="DE10" s="18"/>
      <c r="DF10" s="18"/>
      <c r="DG10" s="18"/>
      <c r="DH10" s="18"/>
      <c r="DI10" s="18"/>
      <c r="DJ10" s="18"/>
      <c r="DK10" s="18"/>
      <c r="DL10" s="18"/>
      <c r="DM10" s="18"/>
      <c r="DN10" s="18"/>
      <c r="DO10" s="18"/>
      <c r="DP10" s="18"/>
      <c r="DQ10" s="18"/>
      <c r="DR10" s="18"/>
      <c r="DS10" s="18"/>
      <c r="DT10" s="18"/>
      <c r="DU10" s="18"/>
      <c r="DV10" s="18"/>
      <c r="DW10" s="18"/>
    </row>
    <row r="11" spans="1:127" ht="16.350000000000001" customHeight="1">
      <c r="B11" s="84"/>
      <c r="C11" s="38" t="s">
        <v>389</v>
      </c>
      <c r="D11" s="38"/>
      <c r="E11" s="38"/>
      <c r="F11" s="38"/>
      <c r="G11" s="102">
        <v>4000</v>
      </c>
      <c r="H11" s="102"/>
      <c r="I11" s="38" t="s">
        <v>390</v>
      </c>
      <c r="J11" s="38"/>
      <c r="K11" s="38"/>
      <c r="L11" s="38"/>
      <c r="M11" s="38"/>
      <c r="N11" s="104">
        <v>140</v>
      </c>
      <c r="O11" s="104"/>
      <c r="P11" s="38" t="s">
        <v>391</v>
      </c>
      <c r="Q11" s="38"/>
      <c r="R11" s="38"/>
      <c r="S11" s="38"/>
      <c r="T11" s="38"/>
      <c r="U11" s="38"/>
      <c r="V11" s="38"/>
      <c r="W11" s="38"/>
      <c r="X11" s="38"/>
      <c r="Y11" s="38"/>
      <c r="Z11" s="38"/>
      <c r="AA11" s="38"/>
      <c r="AB11" s="38"/>
      <c r="AC11" s="38"/>
      <c r="AD11" s="38"/>
      <c r="AE11" s="34"/>
      <c r="AH11" s="10"/>
      <c r="AI11" s="10"/>
      <c r="AJ11" s="10"/>
      <c r="AK11" s="10"/>
      <c r="AL11" s="10"/>
      <c r="AM11" s="10"/>
      <c r="AN11" s="10"/>
      <c r="AO11" s="10"/>
      <c r="AP11" s="10"/>
      <c r="AQ11" s="10"/>
      <c r="AR11" s="10"/>
      <c r="AS11" s="10"/>
      <c r="AT11" s="10"/>
      <c r="AU11" s="10"/>
      <c r="AV11" s="10"/>
      <c r="AW11" s="10"/>
      <c r="AX11" s="10"/>
      <c r="AY11" s="10"/>
      <c r="AZ11" s="10"/>
      <c r="BA11" s="10"/>
      <c r="BB11" s="10"/>
      <c r="BC11" s="10"/>
      <c r="BD11" s="10"/>
      <c r="BE11" s="10"/>
      <c r="BF11" s="35"/>
      <c r="BG11" s="35"/>
      <c r="BK11" s="10"/>
      <c r="BL11" s="10"/>
      <c r="BM11" s="10"/>
      <c r="CO11" s="18"/>
      <c r="CP11" s="18"/>
      <c r="CQ11" s="18"/>
      <c r="CR11" s="18"/>
      <c r="CS11" s="18"/>
      <c r="CT11" s="18"/>
      <c r="CU11" s="18"/>
      <c r="CV11" s="18"/>
      <c r="CW11" s="18"/>
      <c r="CX11" s="18"/>
      <c r="CY11" s="18"/>
      <c r="CZ11" s="18"/>
      <c r="DA11" s="18"/>
      <c r="DB11" s="18"/>
      <c r="DC11" s="18"/>
      <c r="DD11" s="18"/>
      <c r="DE11" s="18"/>
      <c r="DF11" s="18"/>
      <c r="DG11" s="18"/>
      <c r="DH11" s="18"/>
      <c r="DI11" s="18"/>
      <c r="DJ11" s="18"/>
      <c r="DK11" s="18"/>
      <c r="DL11" s="18"/>
      <c r="DM11" s="18"/>
      <c r="DN11" s="18"/>
      <c r="DO11" s="18"/>
      <c r="DP11" s="18"/>
      <c r="DQ11" s="18"/>
      <c r="DR11" s="18"/>
      <c r="DS11" s="18"/>
      <c r="DT11" s="18"/>
      <c r="DU11" s="18"/>
      <c r="DV11" s="18"/>
      <c r="DW11" s="18"/>
    </row>
    <row r="12" spans="1:127" ht="16.350000000000001" customHeight="1">
      <c r="B12" s="84"/>
      <c r="C12" s="38" t="s">
        <v>392</v>
      </c>
      <c r="D12" s="38"/>
      <c r="E12" s="38"/>
      <c r="F12" s="38"/>
      <c r="G12" s="38"/>
      <c r="H12" s="38"/>
      <c r="I12" s="38"/>
      <c r="J12" s="38"/>
      <c r="K12" s="105">
        <v>70</v>
      </c>
      <c r="L12" s="105"/>
      <c r="M12" s="105"/>
      <c r="N12" s="38" t="s">
        <v>393</v>
      </c>
      <c r="O12" s="38"/>
      <c r="P12" s="38"/>
      <c r="Q12" s="38"/>
      <c r="R12" s="38"/>
      <c r="S12" s="38"/>
      <c r="T12" s="38"/>
      <c r="U12" s="38"/>
      <c r="V12" s="38"/>
      <c r="W12" s="38"/>
      <c r="X12" s="38"/>
      <c r="Y12" s="38"/>
      <c r="Z12" s="38"/>
      <c r="AA12" s="38"/>
      <c r="AB12" s="38"/>
      <c r="AC12" s="38"/>
      <c r="AD12" s="38"/>
      <c r="AE12" s="34"/>
      <c r="AH12" s="10"/>
      <c r="AI12" s="10"/>
      <c r="AJ12" s="10"/>
      <c r="AK12" s="10"/>
      <c r="AL12" s="10"/>
      <c r="AM12" s="10"/>
      <c r="AN12" s="10"/>
      <c r="AO12" s="10"/>
      <c r="AP12" s="10"/>
      <c r="AQ12" s="10"/>
      <c r="AR12" s="10"/>
      <c r="AS12" s="10"/>
      <c r="AT12" s="10"/>
      <c r="AU12" s="10"/>
      <c r="AV12" s="10"/>
      <c r="AW12" s="10"/>
      <c r="AX12" s="10"/>
      <c r="AY12" s="10"/>
      <c r="AZ12" s="10"/>
      <c r="BA12" s="10"/>
      <c r="BB12" s="10"/>
      <c r="BC12" s="10"/>
      <c r="BD12" s="10"/>
      <c r="BE12" s="10"/>
      <c r="BF12" s="10"/>
      <c r="BG12" s="35"/>
      <c r="BH12" s="35"/>
      <c r="BL12" s="10"/>
      <c r="BM12" s="10"/>
      <c r="CO12" s="18"/>
      <c r="CP12" s="18"/>
      <c r="CQ12" s="18"/>
      <c r="CR12" s="18"/>
      <c r="CS12" s="18"/>
      <c r="CT12" s="18"/>
      <c r="CU12" s="18"/>
      <c r="CV12" s="18"/>
      <c r="CW12" s="18"/>
      <c r="CX12" s="18"/>
      <c r="CY12" s="18"/>
      <c r="CZ12" s="18"/>
      <c r="DA12" s="18"/>
      <c r="DB12" s="18"/>
      <c r="DC12" s="18"/>
      <c r="DD12" s="18"/>
      <c r="DE12" s="18"/>
      <c r="DF12" s="18"/>
      <c r="DG12" s="18"/>
      <c r="DH12" s="18"/>
      <c r="DI12" s="18"/>
      <c r="DJ12" s="18"/>
      <c r="DK12" s="18"/>
      <c r="DL12" s="18"/>
      <c r="DM12" s="18"/>
      <c r="DN12" s="18"/>
      <c r="DO12" s="18"/>
      <c r="DP12" s="18"/>
      <c r="DQ12" s="18"/>
      <c r="DR12" s="18"/>
      <c r="DS12" s="18"/>
      <c r="DT12" s="18"/>
      <c r="DU12" s="18"/>
      <c r="DV12" s="18"/>
      <c r="DW12" s="18"/>
    </row>
    <row r="13" spans="1:127" ht="16.350000000000001" customHeight="1">
      <c r="B13" s="84"/>
      <c r="C13" s="89" t="s">
        <v>8</v>
      </c>
      <c r="D13" s="38"/>
      <c r="E13" s="38"/>
      <c r="F13" s="38"/>
      <c r="G13" s="38"/>
      <c r="H13" s="38"/>
      <c r="I13" s="38"/>
      <c r="J13" s="38"/>
      <c r="K13" s="38"/>
      <c r="L13" s="38"/>
      <c r="M13" s="38"/>
      <c r="N13" s="38"/>
      <c r="O13" s="38"/>
      <c r="P13" s="38"/>
      <c r="Q13" s="38"/>
      <c r="R13" s="38"/>
      <c r="S13" s="38"/>
      <c r="T13" s="38"/>
      <c r="U13" s="38"/>
      <c r="V13" s="38"/>
      <c r="W13" s="38"/>
      <c r="X13" s="38"/>
      <c r="Y13" s="38"/>
      <c r="Z13" s="38"/>
      <c r="AA13" s="38"/>
      <c r="AB13" s="38"/>
      <c r="AC13" s="38"/>
      <c r="AD13" s="38"/>
      <c r="AE13" s="34"/>
      <c r="AH13" s="10"/>
      <c r="AI13" s="10"/>
      <c r="AJ13" s="10"/>
      <c r="AK13" s="10"/>
      <c r="AL13" s="10"/>
      <c r="AM13" s="10"/>
      <c r="AN13" s="10"/>
      <c r="AO13" s="10"/>
      <c r="AP13" s="10"/>
      <c r="AQ13" s="10"/>
      <c r="AR13" s="10"/>
      <c r="AS13" s="10"/>
      <c r="AT13" s="10"/>
      <c r="AU13" s="10"/>
      <c r="AV13" s="10"/>
      <c r="AW13" s="10"/>
      <c r="AX13" s="10"/>
      <c r="AY13" s="10"/>
      <c r="AZ13" s="10"/>
      <c r="BA13" s="10"/>
      <c r="BB13" s="10"/>
      <c r="BC13" s="10"/>
      <c r="BD13" s="10"/>
      <c r="BE13" s="10"/>
      <c r="BF13" s="10"/>
      <c r="BG13" s="35"/>
      <c r="BH13" s="35"/>
      <c r="BL13" s="10"/>
      <c r="BM13" s="10"/>
      <c r="CO13" s="18"/>
      <c r="CP13" s="18"/>
      <c r="CQ13" s="18"/>
      <c r="CR13" s="18"/>
      <c r="CS13" s="18"/>
      <c r="CT13" s="18"/>
      <c r="CU13" s="18"/>
      <c r="CV13" s="18"/>
      <c r="CW13" s="18"/>
      <c r="CX13" s="18"/>
      <c r="CY13" s="18"/>
      <c r="CZ13" s="18"/>
      <c r="DA13" s="18"/>
      <c r="DB13" s="18"/>
      <c r="DC13" s="18"/>
      <c r="DD13" s="18"/>
      <c r="DE13" s="18"/>
      <c r="DF13" s="18"/>
      <c r="DG13" s="18"/>
      <c r="DH13" s="18"/>
      <c r="DI13" s="18"/>
      <c r="DJ13" s="18"/>
      <c r="DK13" s="18"/>
      <c r="DL13" s="18"/>
      <c r="DM13" s="18"/>
      <c r="DN13" s="18"/>
      <c r="DO13" s="18"/>
      <c r="DP13" s="18"/>
      <c r="DQ13" s="18"/>
      <c r="DR13" s="18"/>
      <c r="DS13" s="18"/>
      <c r="DT13" s="18"/>
      <c r="DU13" s="18"/>
      <c r="DV13" s="18"/>
      <c r="DW13" s="18"/>
    </row>
    <row r="14" spans="1:127" ht="16.350000000000001" customHeight="1">
      <c r="B14" s="84"/>
      <c r="C14" s="38" t="s">
        <v>394</v>
      </c>
      <c r="D14" s="38"/>
      <c r="E14" s="38"/>
      <c r="F14" s="38"/>
      <c r="G14" s="38"/>
      <c r="H14" s="38"/>
      <c r="I14" s="38"/>
      <c r="J14" s="102">
        <v>4000</v>
      </c>
      <c r="K14" s="102"/>
      <c r="L14" s="38" t="s">
        <v>14</v>
      </c>
      <c r="M14" s="38"/>
      <c r="N14" s="38"/>
      <c r="O14" s="38"/>
      <c r="P14" s="38"/>
      <c r="Q14" s="38"/>
      <c r="R14" s="38"/>
      <c r="S14" s="38"/>
      <c r="T14" s="38"/>
      <c r="U14" s="38"/>
      <c r="V14" s="38"/>
      <c r="W14" s="38"/>
      <c r="X14" s="38"/>
      <c r="Y14" s="38"/>
      <c r="Z14" s="38"/>
      <c r="AA14" s="38"/>
      <c r="AB14" s="38"/>
      <c r="AC14" s="38"/>
      <c r="AD14" s="38"/>
      <c r="AE14" s="34"/>
      <c r="AH14" s="10"/>
      <c r="AI14" s="10"/>
      <c r="AJ14" s="10"/>
      <c r="AK14" s="10"/>
      <c r="AL14" s="10"/>
      <c r="AM14" s="10"/>
      <c r="AN14" s="10"/>
      <c r="AO14" s="10"/>
      <c r="AP14" s="10"/>
      <c r="AQ14" s="10"/>
      <c r="AR14" s="10"/>
      <c r="AS14" s="10"/>
      <c r="AT14" s="10"/>
      <c r="AU14" s="10"/>
      <c r="AV14" s="10"/>
      <c r="AW14" s="10"/>
      <c r="AX14" s="10"/>
      <c r="AY14" s="10"/>
      <c r="AZ14" s="10"/>
      <c r="BA14" s="10"/>
      <c r="BB14" s="10"/>
      <c r="BC14" s="10"/>
      <c r="BD14" s="10"/>
      <c r="BE14" s="10"/>
      <c r="BF14" s="10"/>
      <c r="BG14" s="10"/>
      <c r="BH14" s="10"/>
      <c r="BI14" s="10"/>
      <c r="BJ14" s="10"/>
      <c r="BK14" s="10"/>
      <c r="BL14" s="10"/>
      <c r="BM14" s="10"/>
      <c r="CO14" s="18"/>
      <c r="CP14" s="18"/>
      <c r="CQ14" s="18"/>
      <c r="CR14" s="18"/>
      <c r="CS14" s="18"/>
      <c r="CT14" s="18"/>
      <c r="CU14" s="18"/>
      <c r="CV14" s="18"/>
      <c r="CW14" s="18"/>
      <c r="CX14" s="18"/>
      <c r="CY14" s="18"/>
      <c r="CZ14" s="18"/>
      <c r="DA14" s="18"/>
      <c r="DB14" s="18"/>
      <c r="DC14" s="18"/>
      <c r="DD14" s="18"/>
      <c r="DE14" s="18"/>
      <c r="DF14" s="18"/>
      <c r="DG14" s="18"/>
      <c r="DH14" s="18"/>
      <c r="DI14" s="18"/>
      <c r="DJ14" s="18"/>
      <c r="DK14" s="18"/>
      <c r="DL14" s="18"/>
      <c r="DM14" s="18"/>
      <c r="DN14" s="18"/>
      <c r="DO14" s="18"/>
      <c r="DP14" s="18"/>
      <c r="DQ14" s="18"/>
      <c r="DR14" s="18"/>
      <c r="DS14" s="18"/>
      <c r="DT14" s="18"/>
      <c r="DU14" s="18"/>
      <c r="DV14" s="18"/>
      <c r="DW14" s="18"/>
    </row>
    <row r="15" spans="1:127" ht="16.350000000000001" customHeight="1">
      <c r="B15" s="84"/>
      <c r="C15" s="38" t="s">
        <v>396</v>
      </c>
      <c r="D15" s="38"/>
      <c r="E15" s="38"/>
      <c r="F15" s="38"/>
      <c r="G15" s="38"/>
      <c r="H15" s="38"/>
      <c r="I15" s="38"/>
      <c r="J15" s="38"/>
      <c r="K15" s="106">
        <v>6</v>
      </c>
      <c r="L15" s="106"/>
      <c r="M15" s="38" t="s">
        <v>395</v>
      </c>
      <c r="N15" s="38"/>
      <c r="O15" s="38"/>
      <c r="P15" s="38"/>
      <c r="Q15" s="38"/>
      <c r="R15" s="38"/>
      <c r="S15" s="38"/>
      <c r="T15" s="38"/>
      <c r="U15" s="38"/>
      <c r="V15" s="38"/>
      <c r="W15" s="38"/>
      <c r="X15" s="38"/>
      <c r="Y15" s="38"/>
      <c r="Z15" s="38"/>
      <c r="AA15" s="38"/>
      <c r="AB15" s="38"/>
      <c r="AC15" s="38"/>
      <c r="AD15" s="38"/>
      <c r="AE15" s="34"/>
      <c r="AH15" s="10"/>
      <c r="AI15" s="10"/>
      <c r="AJ15" s="10"/>
      <c r="AK15" s="10"/>
      <c r="AL15" s="10"/>
      <c r="AM15" s="10"/>
      <c r="AN15" s="10"/>
      <c r="AO15" s="10"/>
      <c r="AP15" s="10"/>
      <c r="AQ15" s="10"/>
      <c r="AR15" s="10"/>
      <c r="AS15" s="10"/>
      <c r="AT15" s="10"/>
      <c r="AU15" s="10"/>
      <c r="AV15" s="10"/>
      <c r="AW15" s="10"/>
      <c r="AX15" s="10"/>
      <c r="AY15" s="10"/>
      <c r="AZ15" s="10"/>
      <c r="BA15" s="10"/>
      <c r="BB15" s="10"/>
      <c r="BC15" s="10"/>
      <c r="BD15" s="10"/>
      <c r="BE15" s="10"/>
      <c r="BF15" s="10"/>
      <c r="BG15" s="10"/>
      <c r="BH15" s="10"/>
      <c r="BI15" s="35"/>
      <c r="BJ15" s="35"/>
      <c r="CO15" s="18"/>
      <c r="CP15" s="18"/>
      <c r="CQ15" s="18"/>
      <c r="CR15" s="18"/>
      <c r="CS15" s="18"/>
      <c r="CT15" s="18"/>
      <c r="CU15" s="18"/>
      <c r="CV15" s="18"/>
      <c r="CW15" s="18"/>
      <c r="CX15" s="18"/>
      <c r="CY15" s="18"/>
      <c r="CZ15" s="18"/>
      <c r="DA15" s="18"/>
      <c r="DB15" s="18"/>
      <c r="DC15" s="18"/>
      <c r="DD15" s="18"/>
      <c r="DE15" s="18"/>
      <c r="DF15" s="18"/>
      <c r="DG15" s="18"/>
      <c r="DH15" s="18"/>
      <c r="DI15" s="18"/>
      <c r="DJ15" s="18"/>
      <c r="DK15" s="18"/>
      <c r="DL15" s="18"/>
      <c r="DM15" s="18"/>
      <c r="DN15" s="18"/>
      <c r="DO15" s="18"/>
      <c r="DP15" s="18"/>
      <c r="DQ15" s="18"/>
      <c r="DR15" s="18"/>
      <c r="DS15" s="18"/>
      <c r="DT15" s="18"/>
      <c r="DU15" s="18"/>
      <c r="DV15" s="18"/>
      <c r="DW15" s="18"/>
    </row>
    <row r="16" spans="1:127" ht="16.350000000000001" customHeight="1">
      <c r="B16" s="84"/>
      <c r="C16" s="38" t="s">
        <v>397</v>
      </c>
      <c r="D16" s="38"/>
      <c r="E16" s="38"/>
      <c r="F16" s="38"/>
      <c r="G16" s="38"/>
      <c r="H16" s="38"/>
      <c r="I16" s="38"/>
      <c r="J16" s="38"/>
      <c r="K16" s="38"/>
      <c r="L16" s="38"/>
      <c r="M16" s="38"/>
      <c r="N16" s="38"/>
      <c r="O16" s="38"/>
      <c r="P16" s="38"/>
      <c r="Q16" s="106">
        <v>0.25</v>
      </c>
      <c r="R16" s="106"/>
      <c r="S16" s="38" t="s">
        <v>398</v>
      </c>
      <c r="T16" s="38"/>
      <c r="U16" s="38"/>
      <c r="V16" s="38"/>
      <c r="W16" s="38"/>
      <c r="X16" s="38"/>
      <c r="Y16" s="38"/>
      <c r="Z16" s="38"/>
      <c r="AA16" s="38"/>
      <c r="AB16" s="38"/>
      <c r="AC16" s="38"/>
      <c r="AD16" s="38"/>
      <c r="AE16" s="34"/>
      <c r="AH16" s="10"/>
      <c r="AI16" s="10"/>
      <c r="AJ16" s="10"/>
      <c r="AK16" s="10"/>
      <c r="AL16" s="10"/>
      <c r="AM16" s="10"/>
      <c r="AN16" s="10"/>
      <c r="AO16" s="10"/>
      <c r="AP16" s="10"/>
      <c r="AQ16" s="10"/>
      <c r="AR16" s="10"/>
      <c r="AS16" s="10"/>
      <c r="AT16" s="10"/>
      <c r="AU16" s="10"/>
      <c r="AV16" s="10"/>
      <c r="AW16" s="10"/>
      <c r="AX16" s="10"/>
      <c r="AY16" s="10"/>
      <c r="AZ16" s="10"/>
      <c r="BA16" s="10"/>
      <c r="BB16" s="35"/>
      <c r="BC16" s="35"/>
      <c r="BG16" s="10"/>
      <c r="BH16" s="10"/>
      <c r="BI16" s="10"/>
      <c r="BJ16" s="10"/>
      <c r="BK16" s="10"/>
      <c r="BL16" s="10"/>
      <c r="BM16" s="10"/>
      <c r="CO16" s="18"/>
      <c r="CP16" s="18"/>
      <c r="CQ16" s="18"/>
      <c r="CR16" s="18"/>
      <c r="CS16" s="18"/>
      <c r="CT16" s="18"/>
      <c r="CU16" s="18"/>
      <c r="CV16" s="18"/>
      <c r="CW16" s="18"/>
      <c r="CX16" s="18"/>
      <c r="CY16" s="18"/>
      <c r="CZ16" s="18"/>
      <c r="DA16" s="18"/>
      <c r="DB16" s="18"/>
      <c r="DC16" s="18"/>
      <c r="DD16" s="18"/>
      <c r="DE16" s="18"/>
      <c r="DF16" s="18"/>
      <c r="DG16" s="18"/>
      <c r="DH16" s="18"/>
      <c r="DI16" s="18"/>
      <c r="DJ16" s="18"/>
      <c r="DK16" s="18"/>
      <c r="DL16" s="18"/>
      <c r="DM16" s="18"/>
      <c r="DN16" s="18"/>
      <c r="DO16" s="18"/>
      <c r="DP16" s="18"/>
      <c r="DQ16" s="18"/>
      <c r="DR16" s="18"/>
      <c r="DS16" s="18"/>
      <c r="DT16" s="18"/>
      <c r="DU16" s="18"/>
      <c r="DV16" s="18"/>
      <c r="DW16" s="18"/>
    </row>
    <row r="17" spans="1:145" ht="16.350000000000001" customHeight="1">
      <c r="A17" s="29"/>
      <c r="B17" s="38"/>
      <c r="C17" s="38" t="s">
        <v>399</v>
      </c>
      <c r="D17" s="38"/>
      <c r="E17" s="38"/>
      <c r="F17" s="38"/>
      <c r="G17" s="38"/>
      <c r="H17" s="38"/>
      <c r="I17" s="38"/>
      <c r="J17" s="38"/>
      <c r="K17" s="38"/>
      <c r="L17" s="38"/>
      <c r="M17" s="38"/>
      <c r="N17" s="38"/>
      <c r="O17" s="38"/>
      <c r="P17" s="38"/>
      <c r="Q17" s="106">
        <v>0.7</v>
      </c>
      <c r="R17" s="106"/>
      <c r="S17" s="38" t="s">
        <v>400</v>
      </c>
      <c r="T17" s="38"/>
      <c r="U17" s="38"/>
      <c r="V17" s="38"/>
      <c r="W17" s="38"/>
      <c r="X17" s="38"/>
      <c r="Y17" s="38"/>
      <c r="Z17" s="38"/>
      <c r="AA17" s="38"/>
      <c r="AB17" s="38"/>
      <c r="AC17" s="38"/>
      <c r="AD17" s="38"/>
      <c r="AH17" s="10"/>
      <c r="AI17" s="10"/>
      <c r="AJ17" s="10"/>
      <c r="AK17" s="10"/>
      <c r="AL17" s="10"/>
      <c r="AM17" s="10"/>
      <c r="AN17" s="10"/>
      <c r="AO17" s="10"/>
      <c r="AP17" s="10"/>
      <c r="AQ17" s="10"/>
      <c r="AR17" s="10"/>
      <c r="AS17" s="10"/>
      <c r="AT17" s="10"/>
      <c r="AU17" s="10"/>
      <c r="AV17" s="10"/>
      <c r="AW17" s="10"/>
      <c r="AX17" s="10"/>
      <c r="AY17" s="10"/>
      <c r="AZ17" s="10"/>
      <c r="BA17" s="10"/>
      <c r="BB17" s="10"/>
      <c r="BC17" s="10"/>
      <c r="BD17" s="10"/>
      <c r="BE17" s="10"/>
      <c r="BF17" s="32"/>
      <c r="BG17" s="10"/>
      <c r="BH17" s="10"/>
      <c r="BI17" s="10"/>
      <c r="BJ17" s="10"/>
      <c r="BK17" s="10"/>
      <c r="BL17" s="10"/>
      <c r="BM17" s="10"/>
      <c r="CO17" s="18"/>
      <c r="CP17" s="18"/>
      <c r="CQ17" s="18"/>
      <c r="CR17" s="18"/>
      <c r="CS17" s="18"/>
      <c r="CT17" s="18"/>
      <c r="CU17" s="18"/>
      <c r="CV17" s="18"/>
      <c r="CW17" s="18"/>
      <c r="CX17" s="18"/>
      <c r="CY17" s="18"/>
      <c r="CZ17" s="18"/>
      <c r="DA17" s="18"/>
      <c r="DB17" s="18"/>
      <c r="DC17" s="18"/>
      <c r="DD17" s="18"/>
      <c r="DE17" s="18"/>
      <c r="DF17" s="18"/>
      <c r="DG17" s="18"/>
      <c r="DH17" s="18"/>
      <c r="DI17" s="18"/>
      <c r="DJ17" s="18"/>
      <c r="DK17" s="18"/>
      <c r="DL17" s="18"/>
      <c r="DM17" s="18"/>
      <c r="DN17" s="18"/>
      <c r="DO17" s="18"/>
      <c r="DP17" s="18"/>
      <c r="DQ17" s="18"/>
      <c r="DR17" s="18"/>
      <c r="DS17" s="18"/>
      <c r="DT17" s="18"/>
      <c r="DU17" s="18"/>
      <c r="DV17" s="18"/>
      <c r="DW17" s="18"/>
    </row>
    <row r="18" spans="1:145" ht="16.350000000000001" customHeight="1">
      <c r="B18" s="84"/>
      <c r="C18" s="38" t="s">
        <v>9</v>
      </c>
      <c r="D18" s="38"/>
      <c r="E18" s="38"/>
      <c r="F18" s="38"/>
      <c r="G18" s="38"/>
      <c r="H18" s="38"/>
      <c r="I18" s="38"/>
      <c r="J18" s="38"/>
      <c r="K18" s="38"/>
      <c r="L18" s="38"/>
      <c r="M18" s="38"/>
      <c r="N18" s="38"/>
      <c r="O18" s="38"/>
      <c r="P18" s="38"/>
      <c r="Q18" s="38"/>
      <c r="R18" s="38"/>
      <c r="S18" s="38"/>
      <c r="T18" s="38"/>
      <c r="U18" s="38"/>
      <c r="V18" s="38"/>
      <c r="W18" s="38"/>
      <c r="X18" s="38"/>
      <c r="Y18" s="38"/>
      <c r="Z18" s="38"/>
      <c r="AA18" s="38"/>
      <c r="AB18" s="38"/>
      <c r="AC18" s="38"/>
      <c r="AD18" s="38"/>
      <c r="AE18" s="34"/>
      <c r="AH18" s="10"/>
      <c r="AI18" s="10"/>
      <c r="AJ18" s="10"/>
      <c r="AK18" s="10"/>
      <c r="AL18" s="10"/>
      <c r="AM18" s="10"/>
      <c r="AN18" s="10"/>
      <c r="AO18" s="10"/>
      <c r="AP18" s="10"/>
      <c r="AQ18" s="10"/>
      <c r="AR18" s="10"/>
      <c r="AS18" s="10"/>
      <c r="AT18" s="10"/>
      <c r="AU18" s="10"/>
      <c r="AV18" s="10"/>
      <c r="AW18" s="10"/>
      <c r="AX18" s="10"/>
      <c r="AY18" s="10"/>
      <c r="AZ18" s="10"/>
      <c r="BA18" s="10"/>
      <c r="BB18" s="10"/>
      <c r="BC18" s="32"/>
      <c r="BD18" s="10"/>
      <c r="BE18" s="10"/>
      <c r="BF18" s="10"/>
      <c r="BG18" s="10"/>
      <c r="BH18" s="10"/>
      <c r="BI18" s="10"/>
      <c r="BJ18" s="10"/>
      <c r="BK18" s="10"/>
      <c r="BL18" s="10"/>
      <c r="BM18" s="10"/>
      <c r="CO18" s="18"/>
      <c r="CP18" s="18"/>
      <c r="CQ18" s="18"/>
      <c r="CR18" s="18"/>
      <c r="CS18" s="18"/>
      <c r="CT18" s="18"/>
      <c r="CU18" s="18"/>
      <c r="CV18" s="18"/>
      <c r="CW18" s="18"/>
      <c r="CX18" s="18"/>
      <c r="CY18" s="18"/>
      <c r="CZ18" s="18"/>
      <c r="DA18" s="18"/>
      <c r="DB18" s="18"/>
      <c r="DC18" s="18"/>
      <c r="DD18" s="18"/>
      <c r="DE18" s="18"/>
      <c r="DF18" s="18"/>
      <c r="DG18" s="18"/>
      <c r="DH18" s="18"/>
      <c r="DI18" s="18"/>
      <c r="DJ18" s="18"/>
      <c r="DK18" s="18"/>
      <c r="DL18" s="18"/>
      <c r="DM18" s="18"/>
      <c r="DN18" s="18"/>
      <c r="DO18" s="18"/>
      <c r="DP18" s="18"/>
      <c r="DQ18" s="18"/>
      <c r="DR18" s="18"/>
      <c r="DS18" s="18"/>
      <c r="DT18" s="18"/>
      <c r="DU18" s="18"/>
      <c r="DV18" s="18"/>
      <c r="DW18" s="18"/>
      <c r="EN18" s="2"/>
    </row>
    <row r="19" spans="1:145" ht="16.350000000000001" customHeight="1">
      <c r="B19" s="84"/>
      <c r="C19" s="89" t="s">
        <v>10</v>
      </c>
      <c r="D19" s="38"/>
      <c r="E19" s="38"/>
      <c r="F19" s="38"/>
      <c r="G19" s="38"/>
      <c r="H19" s="38"/>
      <c r="I19" s="38"/>
      <c r="J19" s="38"/>
      <c r="K19" s="38"/>
      <c r="L19" s="38"/>
      <c r="M19" s="38"/>
      <c r="N19" s="38"/>
      <c r="O19" s="38"/>
      <c r="P19" s="38"/>
      <c r="Q19" s="38"/>
      <c r="R19" s="38"/>
      <c r="S19" s="38"/>
      <c r="T19" s="38"/>
      <c r="U19" s="38"/>
      <c r="V19" s="38"/>
      <c r="W19" s="38"/>
      <c r="X19" s="38"/>
      <c r="Y19" s="38"/>
      <c r="Z19" s="38"/>
      <c r="AA19" s="38"/>
      <c r="AB19" s="38"/>
      <c r="AC19" s="38"/>
      <c r="AD19" s="38"/>
      <c r="AE19" s="34"/>
      <c r="AH19" s="10"/>
      <c r="AI19" s="10"/>
      <c r="AJ19" s="10"/>
      <c r="AK19" s="10"/>
      <c r="AL19" s="10"/>
      <c r="AM19" s="10"/>
      <c r="AN19" s="10"/>
      <c r="AO19" s="10"/>
      <c r="AP19" s="10"/>
      <c r="AQ19" s="10"/>
      <c r="AR19" s="10"/>
      <c r="AS19" s="10"/>
      <c r="AT19" s="10"/>
      <c r="AU19" s="10"/>
      <c r="AV19" s="10"/>
      <c r="AW19" s="10"/>
      <c r="AX19" s="10"/>
      <c r="AY19" s="10"/>
      <c r="AZ19" s="10"/>
      <c r="BA19" s="10"/>
      <c r="BB19" s="10"/>
      <c r="BC19" s="10"/>
      <c r="BD19" s="10"/>
      <c r="BE19" s="10"/>
      <c r="BF19" s="10"/>
      <c r="BG19" s="10"/>
      <c r="BH19" s="10"/>
      <c r="BI19" s="10"/>
      <c r="BJ19" s="10"/>
      <c r="BK19" s="10"/>
      <c r="BL19" s="10"/>
      <c r="BM19" s="10"/>
      <c r="CT19" s="18"/>
      <c r="CU19" s="18"/>
      <c r="CV19" s="18"/>
      <c r="CW19" s="18"/>
      <c r="CX19" s="18"/>
      <c r="CY19" s="18"/>
      <c r="CZ19" s="18"/>
      <c r="DA19" s="18"/>
      <c r="DB19" s="18"/>
      <c r="DC19" s="18"/>
      <c r="DD19" s="18"/>
      <c r="DE19" s="18"/>
      <c r="DF19" s="18"/>
      <c r="DG19" s="18"/>
      <c r="DH19" s="18"/>
      <c r="DI19" s="18"/>
      <c r="DJ19" s="18"/>
      <c r="DK19" s="18"/>
      <c r="DL19" s="18"/>
      <c r="DM19" s="18"/>
      <c r="DN19" s="18"/>
      <c r="DO19" s="18"/>
      <c r="DP19" s="18"/>
      <c r="DQ19" s="18"/>
      <c r="DR19" s="18"/>
      <c r="DS19" s="18"/>
      <c r="DT19" s="18"/>
      <c r="DU19" s="18"/>
      <c r="DV19" s="18"/>
      <c r="DW19" s="18"/>
    </row>
    <row r="20" spans="1:145" ht="16.350000000000001" customHeight="1">
      <c r="B20" s="84"/>
      <c r="C20" s="38" t="s">
        <v>401</v>
      </c>
      <c r="D20" s="38"/>
      <c r="E20" s="38"/>
      <c r="F20" s="38"/>
      <c r="G20" s="38"/>
      <c r="H20" s="38"/>
      <c r="I20" s="38"/>
      <c r="J20" s="38"/>
      <c r="K20" s="38"/>
      <c r="L20" s="38"/>
      <c r="M20" s="38"/>
      <c r="N20" s="38"/>
      <c r="O20" s="38"/>
      <c r="P20" s="38"/>
      <c r="Q20" s="38"/>
      <c r="R20" s="38"/>
      <c r="S20" s="38"/>
      <c r="T20" s="38"/>
      <c r="U20" s="38"/>
      <c r="V20" s="102">
        <v>360</v>
      </c>
      <c r="W20" s="102"/>
      <c r="X20" s="38" t="s">
        <v>402</v>
      </c>
      <c r="Y20" s="38"/>
      <c r="Z20" s="38"/>
      <c r="AA20" s="38"/>
      <c r="AB20" s="38"/>
      <c r="AC20" s="38"/>
      <c r="AD20" s="38"/>
      <c r="AE20" s="34"/>
      <c r="AH20" s="10"/>
      <c r="AI20" s="10"/>
      <c r="AJ20" s="10"/>
      <c r="AK20" s="10"/>
      <c r="AL20" s="10"/>
      <c r="AM20" s="10"/>
      <c r="AN20" s="10"/>
      <c r="AO20" s="10"/>
      <c r="AP20" s="10"/>
      <c r="AQ20" s="10"/>
      <c r="AR20" s="10"/>
      <c r="AS20" s="10"/>
      <c r="AT20" s="10"/>
      <c r="AU20" s="10"/>
      <c r="AV20" s="10"/>
      <c r="AW20" s="10"/>
      <c r="AX20" s="10"/>
      <c r="AY20" s="10"/>
      <c r="AZ20" s="10"/>
      <c r="BA20" s="10"/>
      <c r="BB20" s="10"/>
      <c r="BC20" s="10"/>
      <c r="BD20" s="10"/>
      <c r="BE20" s="10"/>
      <c r="BF20" s="10"/>
      <c r="BG20" s="10"/>
      <c r="BH20" s="10"/>
      <c r="BI20" s="10"/>
      <c r="BJ20" s="10"/>
      <c r="BK20" s="10"/>
      <c r="BL20" s="10"/>
      <c r="BM20" s="10"/>
      <c r="CT20" s="18"/>
      <c r="CU20" s="18"/>
      <c r="CV20" s="18"/>
      <c r="CW20" s="18"/>
      <c r="CX20" s="18"/>
      <c r="CY20" s="18"/>
      <c r="CZ20" s="18"/>
      <c r="DA20" s="18"/>
      <c r="DB20" s="18"/>
      <c r="DC20" s="18"/>
      <c r="DD20" s="18"/>
      <c r="DE20" s="18"/>
      <c r="DF20" s="18"/>
      <c r="DG20" s="18"/>
      <c r="DH20" s="18"/>
      <c r="DI20" s="18"/>
      <c r="DJ20" s="18"/>
      <c r="DK20" s="18"/>
      <c r="DL20" s="18"/>
      <c r="DM20" s="18"/>
      <c r="DN20" s="18"/>
      <c r="DO20" s="18"/>
      <c r="DP20" s="18"/>
      <c r="DQ20" s="18"/>
      <c r="DR20" s="18"/>
      <c r="DS20" s="18"/>
      <c r="DT20" s="18"/>
      <c r="DU20" s="18"/>
      <c r="DV20" s="18"/>
      <c r="DW20" s="18"/>
    </row>
    <row r="21" spans="1:145" ht="16.350000000000001" customHeight="1">
      <c r="B21" s="84"/>
      <c r="C21" s="38" t="s">
        <v>403</v>
      </c>
      <c r="D21" s="38"/>
      <c r="E21" s="38"/>
      <c r="F21" s="38"/>
      <c r="G21" s="38"/>
      <c r="H21" s="38"/>
      <c r="I21" s="38"/>
      <c r="J21" s="38"/>
      <c r="K21" s="38"/>
      <c r="L21" s="38"/>
      <c r="M21" s="38"/>
      <c r="N21" s="38"/>
      <c r="O21" s="38"/>
      <c r="P21" s="38"/>
      <c r="Q21" s="38"/>
      <c r="R21" s="38"/>
      <c r="S21" s="38"/>
      <c r="T21" s="38"/>
      <c r="U21" s="106">
        <v>0.25</v>
      </c>
      <c r="V21" s="106"/>
      <c r="W21" s="38" t="s">
        <v>400</v>
      </c>
      <c r="X21" s="38"/>
      <c r="Y21" s="38"/>
      <c r="Z21" s="38"/>
      <c r="AA21" s="38"/>
      <c r="AB21" s="38"/>
      <c r="AC21" s="38"/>
      <c r="AD21" s="38"/>
      <c r="AE21" s="34"/>
      <c r="AH21" s="10"/>
      <c r="AI21" s="10"/>
      <c r="AJ21" s="10"/>
      <c r="AK21" s="10"/>
      <c r="AL21" s="10"/>
      <c r="AM21" s="10"/>
      <c r="AN21" s="10"/>
      <c r="AO21" s="10"/>
      <c r="AP21" s="10"/>
      <c r="AQ21" s="10"/>
      <c r="AR21" s="10"/>
      <c r="AS21" s="10"/>
      <c r="AT21" s="10"/>
      <c r="AU21" s="10"/>
      <c r="AV21" s="10"/>
      <c r="AW21" s="10"/>
      <c r="AX21" s="10"/>
      <c r="AY21" s="10"/>
      <c r="AZ21" s="10"/>
      <c r="BA21" s="10"/>
      <c r="BB21" s="10"/>
      <c r="BC21" s="10"/>
      <c r="BD21" s="10"/>
      <c r="BE21" s="10"/>
      <c r="BF21" s="10"/>
      <c r="BG21" s="10"/>
      <c r="BH21" s="10"/>
      <c r="BI21" s="10"/>
      <c r="BJ21" s="10"/>
      <c r="BK21" s="10"/>
      <c r="BL21" s="10"/>
      <c r="BM21" s="10"/>
      <c r="CO21" s="18"/>
      <c r="CP21" s="18"/>
      <c r="CQ21" s="18"/>
      <c r="CR21" s="18"/>
      <c r="CS21" s="18"/>
      <c r="CT21" s="18"/>
      <c r="CU21" s="18"/>
      <c r="CV21" s="18"/>
      <c r="CW21" s="18"/>
      <c r="CX21" s="18"/>
      <c r="CY21" s="18"/>
      <c r="CZ21" s="18"/>
      <c r="DA21" s="18"/>
      <c r="DB21" s="18"/>
      <c r="DC21" s="18"/>
      <c r="DD21" s="18"/>
      <c r="DE21" s="18"/>
      <c r="DF21" s="18"/>
      <c r="DG21" s="18"/>
      <c r="DH21" s="18"/>
      <c r="DI21" s="18"/>
      <c r="DJ21" s="18"/>
      <c r="DK21" s="18"/>
      <c r="DL21" s="18"/>
      <c r="DM21" s="18"/>
      <c r="DN21" s="18"/>
      <c r="DO21" s="18"/>
      <c r="DP21" s="18"/>
      <c r="DQ21" s="18"/>
      <c r="DR21" s="18"/>
      <c r="DS21" s="18"/>
      <c r="DT21" s="18"/>
      <c r="DU21" s="18"/>
      <c r="DV21" s="18"/>
      <c r="DW21" s="18"/>
    </row>
    <row r="22" spans="1:145" ht="16.350000000000001" customHeight="1">
      <c r="A22" s="29"/>
      <c r="B22" s="38"/>
      <c r="C22" s="38"/>
      <c r="D22" s="38"/>
      <c r="E22" s="38"/>
      <c r="F22" s="38"/>
      <c r="G22" s="38"/>
      <c r="H22" s="38"/>
      <c r="I22" s="38"/>
      <c r="J22" s="38"/>
      <c r="K22" s="38"/>
      <c r="L22" s="38"/>
      <c r="M22" s="38"/>
      <c r="N22" s="38"/>
      <c r="O22" s="38"/>
      <c r="P22" s="38"/>
      <c r="Q22" s="38"/>
      <c r="R22" s="38"/>
      <c r="S22" s="38"/>
      <c r="T22" s="38"/>
      <c r="U22" s="38"/>
      <c r="V22" s="38"/>
      <c r="W22" s="38"/>
      <c r="X22" s="38"/>
      <c r="Y22" s="38"/>
      <c r="Z22" s="38"/>
      <c r="AA22" s="38"/>
      <c r="AB22" s="38"/>
      <c r="AC22" s="38"/>
      <c r="AD22" s="38"/>
      <c r="AH22" s="10"/>
      <c r="AI22" s="10"/>
      <c r="AJ22" s="10"/>
      <c r="AK22" s="10"/>
      <c r="AL22" s="10"/>
      <c r="AM22" s="10"/>
      <c r="AN22" s="10"/>
      <c r="AO22" s="10"/>
      <c r="AP22" s="10"/>
      <c r="AQ22" s="10"/>
      <c r="AR22" s="10"/>
      <c r="AS22" s="10"/>
      <c r="AT22" s="10"/>
      <c r="AU22" s="10"/>
      <c r="AV22" s="10"/>
      <c r="AW22" s="10"/>
      <c r="AX22" s="10"/>
      <c r="AY22" s="10"/>
      <c r="AZ22" s="10"/>
      <c r="BA22" s="10"/>
      <c r="BB22" s="10"/>
      <c r="BC22" s="10"/>
      <c r="BD22" s="10"/>
      <c r="BE22" s="10"/>
      <c r="BF22" s="10"/>
      <c r="BG22" s="10"/>
      <c r="BH22" s="10"/>
      <c r="BI22" s="10"/>
      <c r="BJ22" s="10"/>
      <c r="BK22" s="10"/>
      <c r="BL22" s="10"/>
      <c r="BM22" s="10"/>
      <c r="CO22" s="18"/>
      <c r="CP22" s="18"/>
      <c r="CQ22" s="18"/>
      <c r="CR22" s="18"/>
      <c r="CS22" s="18"/>
      <c r="CT22" s="18"/>
      <c r="CU22" s="18"/>
      <c r="CV22" s="18"/>
      <c r="CW22" s="18"/>
      <c r="CX22" s="18"/>
      <c r="CY22" s="18"/>
      <c r="CZ22" s="18"/>
      <c r="DA22" s="18"/>
      <c r="DB22" s="18"/>
      <c r="DC22" s="18"/>
      <c r="DD22" s="18"/>
      <c r="DE22" s="18"/>
      <c r="DF22" s="18"/>
      <c r="DG22" s="18"/>
      <c r="DH22" s="18"/>
      <c r="DI22" s="18"/>
      <c r="DJ22" s="18"/>
      <c r="DK22" s="18"/>
      <c r="DL22" s="18"/>
      <c r="DM22" s="18"/>
      <c r="DN22" s="18"/>
      <c r="DO22" s="18"/>
      <c r="DP22" s="18"/>
      <c r="DQ22" s="18"/>
      <c r="DR22" s="18"/>
      <c r="DS22" s="18"/>
      <c r="DT22" s="18"/>
      <c r="DU22" s="18"/>
      <c r="DV22" s="18"/>
      <c r="DW22" s="18"/>
    </row>
    <row r="23" spans="1:145" ht="16.350000000000001" customHeight="1" thickBot="1">
      <c r="B23" s="89" t="s">
        <v>11</v>
      </c>
      <c r="C23" s="38"/>
      <c r="D23" s="38"/>
      <c r="E23" s="38"/>
      <c r="F23" s="38"/>
      <c r="G23" s="38"/>
      <c r="H23" s="38"/>
      <c r="I23" s="38"/>
      <c r="J23" s="38"/>
      <c r="K23" s="38"/>
      <c r="L23" s="38"/>
      <c r="M23" s="38"/>
      <c r="N23" s="38"/>
      <c r="O23" s="38"/>
      <c r="P23" s="38"/>
      <c r="Q23" s="38"/>
      <c r="R23" s="38"/>
      <c r="S23" s="38"/>
      <c r="T23" s="38"/>
      <c r="U23" s="38"/>
      <c r="V23" s="38"/>
      <c r="W23" s="38"/>
      <c r="X23" s="38"/>
      <c r="Y23" s="38"/>
      <c r="Z23" s="38"/>
      <c r="AA23" s="38"/>
      <c r="AB23" s="38"/>
      <c r="AC23" s="38"/>
      <c r="AD23" s="38"/>
      <c r="AH23" s="29"/>
      <c r="CO23" s="18"/>
      <c r="CP23" s="18"/>
      <c r="CQ23" s="18"/>
      <c r="CR23" s="18"/>
      <c r="CS23" s="18"/>
      <c r="CT23" s="18"/>
      <c r="CU23" s="18"/>
      <c r="CV23" s="18"/>
      <c r="CW23" s="18"/>
      <c r="CX23" s="18"/>
      <c r="CY23" s="18"/>
      <c r="CZ23" s="18"/>
      <c r="DA23" s="18"/>
      <c r="DB23" s="18"/>
      <c r="DC23" s="18"/>
      <c r="DD23" s="18"/>
      <c r="DE23" s="18"/>
      <c r="DF23" s="18"/>
      <c r="DG23" s="18"/>
      <c r="DH23" s="18"/>
      <c r="DI23" s="18"/>
      <c r="DJ23" s="18"/>
      <c r="DK23" s="18"/>
      <c r="DL23" s="18"/>
      <c r="DM23" s="18"/>
      <c r="DN23" s="18"/>
      <c r="DO23" s="18"/>
      <c r="DP23" s="18"/>
      <c r="DQ23" s="18"/>
      <c r="DR23" s="18"/>
      <c r="DS23" s="18"/>
      <c r="DT23" s="18"/>
      <c r="DU23" s="18"/>
      <c r="DV23" s="18"/>
      <c r="DW23" s="18"/>
    </row>
    <row r="24" spans="1:145" ht="16.350000000000001" customHeight="1" thickBot="1">
      <c r="B24" s="38" t="s">
        <v>12</v>
      </c>
      <c r="C24" s="38"/>
      <c r="D24" s="38"/>
      <c r="E24" s="38"/>
      <c r="F24" s="38"/>
      <c r="G24" s="38"/>
      <c r="H24" s="38"/>
      <c r="I24" s="38"/>
      <c r="J24" s="38"/>
      <c r="K24" s="38"/>
      <c r="L24" s="38"/>
      <c r="M24" s="38"/>
      <c r="N24" s="38"/>
      <c r="O24" s="38"/>
      <c r="P24" s="38"/>
      <c r="Q24" s="38"/>
      <c r="R24" s="38"/>
      <c r="S24" s="82" t="s">
        <v>13</v>
      </c>
      <c r="T24" s="242"/>
      <c r="U24" s="242"/>
      <c r="V24" s="243"/>
      <c r="W24" s="38" t="s">
        <v>14</v>
      </c>
      <c r="X24" s="38"/>
      <c r="Y24" s="38"/>
      <c r="Z24" s="38"/>
      <c r="AA24" s="38"/>
      <c r="AB24" s="38"/>
      <c r="AC24" s="38"/>
      <c r="AD24" s="38"/>
      <c r="AX24" s="30"/>
      <c r="AY24" s="30"/>
      <c r="AZ24" s="30"/>
      <c r="BA24" s="30"/>
      <c r="BB24" s="30"/>
      <c r="BC24" s="30"/>
      <c r="BD24" s="30"/>
      <c r="BE24" s="30"/>
      <c r="BF24" s="30"/>
      <c r="BG24" s="30"/>
      <c r="BH24" s="30"/>
      <c r="BI24" s="30"/>
      <c r="BJ24" s="30"/>
      <c r="BK24" s="30"/>
      <c r="BL24" s="30"/>
      <c r="BM24" s="30"/>
      <c r="CO24" s="18"/>
      <c r="CP24" s="18"/>
      <c r="CQ24" s="18"/>
      <c r="CR24" s="18"/>
      <c r="CS24" s="18"/>
      <c r="CT24" s="18"/>
      <c r="CU24" s="18"/>
      <c r="CV24" s="18"/>
      <c r="CW24" s="18"/>
      <c r="CX24" s="18"/>
      <c r="CY24" s="18"/>
      <c r="CZ24" s="18"/>
      <c r="DA24" s="18"/>
      <c r="DB24" s="18"/>
      <c r="DC24" s="18"/>
      <c r="DD24" s="18"/>
      <c r="DE24" s="18"/>
      <c r="DF24" s="18"/>
      <c r="DG24" s="18"/>
      <c r="DH24" s="18"/>
      <c r="DI24" s="18"/>
      <c r="DJ24" s="18"/>
      <c r="DK24" s="18"/>
      <c r="DL24" s="18"/>
      <c r="DM24" s="18"/>
      <c r="DN24" s="18"/>
      <c r="DO24" s="18"/>
      <c r="DP24" s="18"/>
      <c r="DQ24" s="18"/>
      <c r="DR24" s="18"/>
      <c r="DS24" s="18"/>
      <c r="DT24" s="18"/>
      <c r="DU24" s="18"/>
      <c r="DV24" s="18"/>
      <c r="DW24" s="18"/>
    </row>
    <row r="25" spans="1:145" ht="16.350000000000001" customHeight="1" thickBot="1">
      <c r="B25" s="38" t="s">
        <v>15</v>
      </c>
      <c r="C25" s="38"/>
      <c r="D25" s="38"/>
      <c r="E25" s="38"/>
      <c r="F25" s="38"/>
      <c r="G25" s="38"/>
      <c r="H25" s="38"/>
      <c r="I25" s="38"/>
      <c r="J25" s="38"/>
      <c r="K25" s="82" t="s">
        <v>16</v>
      </c>
      <c r="L25" s="242"/>
      <c r="M25" s="242"/>
      <c r="N25" s="244"/>
      <c r="O25" s="38" t="s">
        <v>17</v>
      </c>
      <c r="P25" s="38"/>
      <c r="Q25" s="38"/>
      <c r="R25" s="38"/>
      <c r="S25" s="38"/>
      <c r="T25" s="38"/>
      <c r="U25" s="38"/>
      <c r="V25" s="38"/>
      <c r="W25" s="38"/>
      <c r="X25" s="38"/>
      <c r="Y25" s="38"/>
      <c r="Z25" s="38"/>
      <c r="AA25" s="38"/>
      <c r="AB25" s="38"/>
      <c r="AC25" s="38"/>
      <c r="AD25" s="38"/>
      <c r="CO25" s="18"/>
      <c r="CP25" s="18"/>
      <c r="CQ25" s="18"/>
      <c r="CR25" s="18"/>
      <c r="CS25" s="18"/>
      <c r="CT25" s="18"/>
      <c r="CU25" s="18"/>
      <c r="CV25" s="18"/>
      <c r="CW25" s="18"/>
      <c r="CX25" s="18"/>
      <c r="CY25" s="18"/>
      <c r="CZ25" s="18"/>
      <c r="DA25" s="18"/>
      <c r="DB25" s="18"/>
      <c r="DC25" s="18"/>
      <c r="DD25" s="18"/>
      <c r="DE25" s="18"/>
      <c r="DF25" s="18"/>
      <c r="DG25" s="18"/>
      <c r="DH25" s="18"/>
      <c r="DI25" s="18"/>
      <c r="DJ25" s="18"/>
      <c r="DK25" s="18"/>
      <c r="DL25" s="18"/>
      <c r="DM25" s="18"/>
      <c r="DN25" s="18"/>
      <c r="DO25" s="18"/>
      <c r="DP25" s="18"/>
      <c r="DQ25" s="18"/>
      <c r="DR25" s="18"/>
      <c r="DS25" s="18"/>
      <c r="DT25" s="18"/>
      <c r="DU25" s="18"/>
      <c r="DV25" s="18"/>
      <c r="DW25" s="18"/>
    </row>
    <row r="26" spans="1:145" ht="16.350000000000001" customHeight="1" thickBot="1">
      <c r="B26" s="38" t="s">
        <v>18</v>
      </c>
      <c r="C26" s="38"/>
      <c r="D26" s="38"/>
      <c r="E26" s="38"/>
      <c r="F26" s="38"/>
      <c r="G26" s="38"/>
      <c r="H26" s="38"/>
      <c r="I26" s="38"/>
      <c r="J26" s="38"/>
      <c r="K26" s="38"/>
      <c r="L26" s="38"/>
      <c r="M26" s="38"/>
      <c r="N26" s="82" t="s">
        <v>19</v>
      </c>
      <c r="O26" s="242"/>
      <c r="P26" s="242"/>
      <c r="Q26" s="243"/>
      <c r="R26" s="38" t="s">
        <v>20</v>
      </c>
      <c r="S26" s="38"/>
      <c r="T26" s="38"/>
      <c r="U26" s="38"/>
      <c r="V26" s="38"/>
      <c r="W26" s="38"/>
      <c r="X26" s="38"/>
      <c r="Y26" s="38"/>
      <c r="Z26" s="38"/>
      <c r="AA26" s="38"/>
      <c r="AB26" s="38"/>
      <c r="AC26" s="38"/>
      <c r="AD26" s="38"/>
      <c r="BG26" s="17"/>
      <c r="CO26" s="18"/>
      <c r="CP26" s="18"/>
      <c r="CQ26" s="18"/>
      <c r="CR26" s="18"/>
      <c r="CS26" s="18"/>
      <c r="CT26" s="18"/>
      <c r="CU26" s="18"/>
      <c r="CV26" s="18"/>
      <c r="CW26" s="18"/>
      <c r="CX26" s="18"/>
      <c r="CY26" s="18"/>
      <c r="CZ26" s="18"/>
      <c r="DA26" s="18"/>
      <c r="DB26" s="18"/>
      <c r="DC26" s="18"/>
      <c r="DD26" s="18"/>
      <c r="DE26" s="18"/>
      <c r="DF26" s="18"/>
      <c r="DG26" s="18"/>
      <c r="DH26" s="18"/>
      <c r="DI26" s="18"/>
      <c r="DJ26" s="18"/>
      <c r="DK26" s="18"/>
      <c r="DL26" s="18"/>
      <c r="DM26" s="18"/>
      <c r="DN26" s="18"/>
      <c r="DO26" s="18"/>
      <c r="DP26" s="18"/>
      <c r="DQ26" s="18"/>
      <c r="DR26" s="18"/>
      <c r="DS26" s="18"/>
      <c r="DT26" s="18"/>
      <c r="DU26" s="18"/>
      <c r="DV26" s="18"/>
      <c r="DW26" s="18"/>
    </row>
    <row r="27" spans="1:145" ht="16.350000000000001" customHeight="1">
      <c r="B27" s="38" t="s">
        <v>21</v>
      </c>
      <c r="C27" s="38"/>
      <c r="D27" s="38"/>
      <c r="E27" s="38"/>
      <c r="F27" s="38"/>
      <c r="G27" s="38"/>
      <c r="H27" s="38"/>
      <c r="I27" s="38"/>
      <c r="J27" s="38"/>
      <c r="K27" s="38"/>
      <c r="L27" s="38"/>
      <c r="M27" s="38"/>
      <c r="N27" s="38"/>
      <c r="O27" s="38"/>
      <c r="P27" s="38"/>
      <c r="Q27" s="38"/>
      <c r="R27" s="38"/>
      <c r="S27" s="38"/>
      <c r="T27" s="38"/>
      <c r="U27" s="38"/>
      <c r="V27" s="38"/>
      <c r="W27" s="38"/>
      <c r="X27" s="38"/>
      <c r="Y27" s="38"/>
      <c r="Z27" s="38"/>
      <c r="AA27" s="38"/>
      <c r="AB27" s="38"/>
      <c r="AC27" s="38"/>
      <c r="AD27" s="38"/>
      <c r="CO27" s="18"/>
      <c r="CP27" s="18"/>
      <c r="CQ27" s="18"/>
      <c r="CR27" s="18"/>
      <c r="CS27" s="18"/>
      <c r="CT27" s="18"/>
      <c r="CU27" s="18"/>
      <c r="CV27" s="18"/>
      <c r="CW27" s="18"/>
      <c r="CX27" s="18"/>
      <c r="CY27" s="18"/>
      <c r="CZ27" s="18"/>
      <c r="DA27" s="18"/>
      <c r="DB27" s="18"/>
      <c r="DC27" s="18"/>
      <c r="DD27" s="18"/>
      <c r="DE27" s="18"/>
      <c r="DF27" s="18"/>
      <c r="DG27" s="18"/>
      <c r="DH27" s="18"/>
      <c r="DI27" s="18"/>
      <c r="DJ27" s="18"/>
      <c r="DK27" s="18"/>
      <c r="DL27" s="18"/>
      <c r="DM27" s="18"/>
      <c r="DN27" s="18"/>
      <c r="DO27" s="18"/>
      <c r="DP27" s="18"/>
      <c r="DQ27" s="18"/>
      <c r="DR27" s="18"/>
      <c r="DS27" s="18"/>
      <c r="DT27" s="18"/>
      <c r="DU27" s="18"/>
      <c r="DV27" s="18"/>
      <c r="DW27" s="18"/>
      <c r="EL27" s="38"/>
      <c r="EM27" s="38"/>
      <c r="EN27" s="38"/>
      <c r="EO27" s="38"/>
    </row>
    <row r="28" spans="1:145" ht="16.350000000000001" customHeight="1" thickBot="1">
      <c r="B28" s="38"/>
      <c r="C28" s="38" t="s">
        <v>404</v>
      </c>
      <c r="D28" s="38"/>
      <c r="E28" s="38"/>
      <c r="F28" s="38"/>
      <c r="G28" s="38"/>
      <c r="H28" s="38"/>
      <c r="I28" s="38"/>
      <c r="J28" s="38"/>
      <c r="K28" s="38"/>
      <c r="L28" s="38"/>
      <c r="M28" s="102">
        <v>1000</v>
      </c>
      <c r="N28" s="102"/>
      <c r="O28" s="38" t="s">
        <v>405</v>
      </c>
      <c r="P28" s="38"/>
      <c r="Q28" s="38"/>
      <c r="R28" s="38"/>
      <c r="S28" s="38"/>
      <c r="T28" s="38"/>
      <c r="U28" s="38"/>
      <c r="V28" s="38"/>
      <c r="W28" s="38"/>
      <c r="X28" s="38"/>
      <c r="Y28" s="38"/>
      <c r="Z28" s="38"/>
      <c r="AA28" s="38"/>
      <c r="AB28" s="38"/>
      <c r="AC28" s="38"/>
      <c r="AD28" s="38"/>
      <c r="CO28" s="18"/>
      <c r="CP28" s="18"/>
      <c r="CQ28" s="18"/>
      <c r="CR28" s="18"/>
      <c r="CS28" s="18"/>
      <c r="CT28" s="18"/>
      <c r="CU28" s="18"/>
      <c r="CV28" s="18"/>
      <c r="CW28" s="18"/>
      <c r="CX28" s="18"/>
      <c r="CY28" s="18"/>
      <c r="CZ28" s="18"/>
      <c r="DA28" s="18"/>
      <c r="DB28" s="18"/>
      <c r="DC28" s="18"/>
      <c r="DD28" s="18"/>
      <c r="DE28" s="18"/>
      <c r="DF28" s="18"/>
      <c r="DG28" s="18"/>
      <c r="DH28" s="18"/>
      <c r="DI28" s="18"/>
      <c r="DJ28" s="18"/>
      <c r="DK28" s="18"/>
      <c r="DL28" s="18"/>
      <c r="DM28" s="18"/>
      <c r="DN28" s="18"/>
      <c r="DO28" s="18"/>
      <c r="DP28" s="18"/>
      <c r="DQ28" s="18"/>
      <c r="DR28" s="18"/>
      <c r="DS28" s="18"/>
      <c r="DT28" s="18"/>
      <c r="DU28" s="18"/>
      <c r="DV28" s="18"/>
      <c r="DW28" s="18"/>
      <c r="EL28" s="38"/>
      <c r="EM28" s="38"/>
      <c r="EN28" s="38"/>
      <c r="EO28" s="38"/>
    </row>
    <row r="29" spans="1:145" ht="16.350000000000001" customHeight="1" thickBot="1">
      <c r="B29" s="38"/>
      <c r="C29" s="38" t="s">
        <v>22</v>
      </c>
      <c r="D29" s="38"/>
      <c r="E29" s="38"/>
      <c r="F29" s="38"/>
      <c r="G29" s="38"/>
      <c r="H29" s="38"/>
      <c r="I29" s="38"/>
      <c r="J29" s="38"/>
      <c r="K29" s="38"/>
      <c r="L29" s="82" t="s">
        <v>23</v>
      </c>
      <c r="M29" s="242"/>
      <c r="N29" s="242"/>
      <c r="O29" s="243"/>
      <c r="P29" s="38" t="s">
        <v>14</v>
      </c>
      <c r="Q29" s="38"/>
      <c r="R29" s="38"/>
      <c r="S29" s="38"/>
      <c r="T29" s="38"/>
      <c r="U29" s="38"/>
      <c r="V29" s="38"/>
      <c r="W29" s="38"/>
      <c r="X29" s="38"/>
      <c r="Y29" s="38"/>
      <c r="Z29" s="38"/>
      <c r="AA29" s="38"/>
      <c r="AB29" s="38"/>
      <c r="AC29" s="38"/>
      <c r="AD29" s="38"/>
      <c r="CO29" s="18"/>
      <c r="CP29" s="18"/>
      <c r="CQ29" s="18"/>
      <c r="CR29" s="18"/>
      <c r="CS29" s="18"/>
      <c r="CT29" s="18"/>
      <c r="CU29" s="18"/>
      <c r="CV29" s="18"/>
      <c r="CW29" s="18"/>
      <c r="CX29" s="18"/>
      <c r="CY29" s="18"/>
      <c r="CZ29" s="18"/>
      <c r="DA29" s="18"/>
      <c r="DB29" s="18"/>
      <c r="DC29" s="18"/>
      <c r="DD29" s="18"/>
      <c r="DE29" s="18"/>
      <c r="DF29" s="18"/>
      <c r="DG29" s="18"/>
      <c r="DH29" s="18"/>
      <c r="DI29" s="18"/>
      <c r="DJ29" s="18"/>
      <c r="DK29" s="18"/>
      <c r="DL29" s="18"/>
      <c r="DM29" s="18"/>
      <c r="DN29" s="18"/>
      <c r="DO29" s="18"/>
      <c r="DP29" s="18"/>
      <c r="DQ29" s="18"/>
      <c r="DR29" s="18"/>
      <c r="DS29" s="18"/>
      <c r="DT29" s="18"/>
      <c r="DU29" s="18"/>
      <c r="DV29" s="18"/>
      <c r="DW29" s="18"/>
      <c r="EL29" s="38"/>
      <c r="EM29" s="38"/>
      <c r="EN29" s="38"/>
      <c r="EO29" s="38"/>
    </row>
    <row r="30" spans="1:145" ht="16.350000000000001" customHeight="1" thickBot="1">
      <c r="B30" s="38" t="s">
        <v>24</v>
      </c>
      <c r="C30" s="38"/>
      <c r="D30" s="38"/>
      <c r="E30" s="38"/>
      <c r="F30" s="38"/>
      <c r="G30" s="38"/>
      <c r="H30" s="38"/>
      <c r="I30" s="38"/>
      <c r="J30" s="38"/>
      <c r="K30" s="38"/>
      <c r="L30" s="38"/>
      <c r="M30" s="38"/>
      <c r="N30" s="38"/>
      <c r="O30" s="38"/>
      <c r="P30" s="38"/>
      <c r="Q30" s="82" t="s">
        <v>25</v>
      </c>
      <c r="R30" s="242"/>
      <c r="S30" s="245"/>
      <c r="T30" s="244"/>
      <c r="U30" s="38" t="s">
        <v>14</v>
      </c>
      <c r="V30" s="38"/>
      <c r="W30" s="38"/>
      <c r="X30" s="38"/>
      <c r="Y30" s="38"/>
      <c r="Z30" s="38"/>
      <c r="AA30" s="38"/>
      <c r="AB30" s="38"/>
      <c r="AC30" s="38"/>
      <c r="AD30" s="38"/>
      <c r="AE30" s="33"/>
      <c r="CO30" s="18"/>
      <c r="CP30" s="18"/>
      <c r="CQ30" s="18"/>
      <c r="CR30" s="18"/>
      <c r="CS30" s="18"/>
      <c r="CT30" s="18"/>
      <c r="CU30" s="18"/>
      <c r="CV30" s="18"/>
      <c r="CW30" s="18"/>
      <c r="CX30" s="18"/>
      <c r="CY30" s="18"/>
      <c r="CZ30" s="18"/>
      <c r="DA30" s="18"/>
      <c r="DB30" s="18"/>
      <c r="DC30" s="18"/>
      <c r="DD30" s="18"/>
      <c r="DE30" s="18"/>
      <c r="DF30" s="18"/>
      <c r="DG30" s="18"/>
      <c r="DH30" s="18"/>
      <c r="DI30" s="18"/>
      <c r="DJ30" s="18"/>
      <c r="DK30" s="18"/>
      <c r="DL30" s="18"/>
      <c r="DM30" s="18"/>
      <c r="DN30" s="18"/>
      <c r="DO30" s="18"/>
      <c r="DP30" s="18"/>
      <c r="DQ30" s="18"/>
      <c r="DR30" s="18"/>
      <c r="DS30" s="18"/>
      <c r="DT30" s="18"/>
      <c r="DU30" s="18"/>
      <c r="DV30" s="18"/>
      <c r="DW30" s="18"/>
    </row>
    <row r="31" spans="1:145" ht="16.350000000000001" customHeight="1" thickBot="1">
      <c r="B31" s="38" t="s">
        <v>26</v>
      </c>
      <c r="C31" s="38"/>
      <c r="D31" s="38"/>
      <c r="E31" s="38"/>
      <c r="F31" s="38"/>
      <c r="G31" s="38"/>
      <c r="H31" s="38"/>
      <c r="I31" s="38"/>
      <c r="J31" s="38"/>
      <c r="K31" s="38"/>
      <c r="L31" s="38"/>
      <c r="M31" s="38"/>
      <c r="N31" s="38"/>
      <c r="O31" s="38"/>
      <c r="P31" s="38"/>
      <c r="Q31" s="38"/>
      <c r="R31" s="38"/>
      <c r="S31" s="82" t="s">
        <v>27</v>
      </c>
      <c r="T31" s="242"/>
      <c r="U31" s="242"/>
      <c r="V31" s="243"/>
      <c r="W31" s="38" t="s">
        <v>28</v>
      </c>
      <c r="X31" s="38"/>
      <c r="Y31" s="38"/>
      <c r="Z31" s="38"/>
      <c r="AA31" s="38"/>
      <c r="AB31" s="38"/>
      <c r="AC31" s="38"/>
      <c r="AD31" s="38"/>
      <c r="BL31" s="35"/>
      <c r="CO31" s="18"/>
      <c r="CP31" s="18"/>
      <c r="CQ31" s="18"/>
      <c r="CR31" s="18"/>
      <c r="CS31" s="18"/>
      <c r="CT31" s="18"/>
      <c r="CU31" s="18"/>
      <c r="CV31" s="18"/>
      <c r="CW31" s="18"/>
      <c r="CX31" s="18"/>
      <c r="CY31" s="18"/>
      <c r="CZ31" s="18"/>
      <c r="DA31" s="18"/>
      <c r="DB31" s="18"/>
      <c r="DC31" s="18"/>
      <c r="DD31" s="18"/>
      <c r="DE31" s="18"/>
      <c r="DF31" s="18"/>
      <c r="DG31" s="18"/>
      <c r="DH31" s="18"/>
      <c r="DI31" s="18"/>
      <c r="DJ31" s="18"/>
      <c r="DK31" s="18"/>
      <c r="DL31" s="18"/>
      <c r="DM31" s="18"/>
      <c r="DN31" s="18"/>
      <c r="DO31" s="18"/>
      <c r="DP31" s="18"/>
      <c r="DQ31" s="18"/>
      <c r="DR31" s="18"/>
      <c r="DS31" s="18"/>
      <c r="DT31" s="18"/>
      <c r="DU31" s="18"/>
      <c r="DV31" s="18"/>
      <c r="DW31" s="18"/>
    </row>
    <row r="32" spans="1:145" ht="16.350000000000001" customHeight="1" thickBot="1">
      <c r="B32" s="38" t="s">
        <v>29</v>
      </c>
      <c r="C32" s="38"/>
      <c r="D32" s="38"/>
      <c r="E32" s="38"/>
      <c r="F32" s="38"/>
      <c r="G32" s="38"/>
      <c r="H32" s="38"/>
      <c r="I32" s="38"/>
      <c r="J32" s="38"/>
      <c r="K32" s="38"/>
      <c r="L32" s="38"/>
      <c r="M32" s="38"/>
      <c r="N32" s="84">
        <v>5</v>
      </c>
      <c r="O32" s="38" t="s">
        <v>30</v>
      </c>
      <c r="P32" s="38"/>
      <c r="Q32" s="38"/>
      <c r="R32" s="38"/>
      <c r="S32" s="38"/>
      <c r="T32" s="38"/>
      <c r="U32" s="38"/>
      <c r="V32" s="38"/>
      <c r="W32" s="38"/>
      <c r="X32" s="38"/>
      <c r="Y32" s="38"/>
      <c r="Z32" s="38"/>
      <c r="AA32" s="38"/>
      <c r="AB32" s="38"/>
      <c r="AC32" s="38"/>
      <c r="AD32" s="38"/>
      <c r="AE32" s="33"/>
      <c r="CO32" s="18"/>
      <c r="CP32" s="18"/>
      <c r="CQ32" s="18"/>
      <c r="CR32" s="18"/>
      <c r="CS32" s="18"/>
      <c r="CT32" s="18"/>
      <c r="CU32" s="18"/>
      <c r="CV32" s="18"/>
      <c r="CW32" s="18"/>
      <c r="CX32" s="18"/>
      <c r="CY32" s="18"/>
      <c r="CZ32" s="18"/>
      <c r="DA32" s="18"/>
      <c r="DB32" s="18"/>
      <c r="DC32" s="18"/>
      <c r="DD32" s="18"/>
      <c r="DE32" s="18"/>
      <c r="DF32" s="18"/>
      <c r="DG32" s="18"/>
      <c r="DH32" s="18"/>
      <c r="DI32" s="18"/>
      <c r="DJ32" s="18"/>
      <c r="DK32" s="18"/>
      <c r="DL32" s="18"/>
      <c r="DM32" s="18"/>
      <c r="DN32" s="18"/>
      <c r="DO32" s="18"/>
      <c r="DP32" s="18"/>
      <c r="DQ32" s="18"/>
      <c r="DR32" s="18"/>
      <c r="DS32" s="18"/>
      <c r="DT32" s="18"/>
      <c r="DU32" s="18"/>
      <c r="DV32" s="18"/>
      <c r="DW32" s="18"/>
    </row>
    <row r="33" spans="1:127" ht="16.350000000000001" customHeight="1" thickBot="1">
      <c r="B33" s="38"/>
      <c r="C33" s="102">
        <v>1000</v>
      </c>
      <c r="D33" s="102"/>
      <c r="E33" s="38" t="s">
        <v>406</v>
      </c>
      <c r="F33" s="38"/>
      <c r="G33" s="38"/>
      <c r="H33" s="38"/>
      <c r="I33" s="38"/>
      <c r="J33" s="38"/>
      <c r="K33" s="38"/>
      <c r="L33" s="38"/>
      <c r="M33" s="38"/>
      <c r="N33" s="38"/>
      <c r="O33" s="38"/>
      <c r="P33" s="38"/>
      <c r="Q33" s="38"/>
      <c r="R33" s="38"/>
      <c r="S33" s="38"/>
      <c r="T33" s="38"/>
      <c r="U33" s="38"/>
      <c r="V33" s="38"/>
      <c r="W33" s="38"/>
      <c r="X33" s="82" t="s">
        <v>31</v>
      </c>
      <c r="Y33" s="242"/>
      <c r="Z33" s="242"/>
      <c r="AA33" s="243"/>
      <c r="AB33" s="38"/>
      <c r="AC33" s="38"/>
      <c r="AD33" s="38"/>
      <c r="AE33" s="33"/>
      <c r="AX33" s="30"/>
      <c r="AY33" s="30"/>
      <c r="AZ33" s="30"/>
      <c r="BA33" s="30"/>
      <c r="BB33" s="30"/>
      <c r="BC33" s="30"/>
      <c r="BD33" s="30"/>
      <c r="BE33" s="30"/>
      <c r="BF33" s="30"/>
      <c r="BG33" s="30"/>
      <c r="BH33" s="30"/>
      <c r="BI33" s="30"/>
      <c r="BJ33" s="30"/>
      <c r="BK33" s="30"/>
      <c r="BL33" s="30"/>
      <c r="BM33" s="30"/>
      <c r="CO33" s="18"/>
      <c r="CP33" s="18"/>
      <c r="CQ33" s="18"/>
      <c r="CR33" s="18"/>
      <c r="CS33" s="18"/>
      <c r="CT33" s="18"/>
      <c r="CU33" s="18"/>
      <c r="CV33" s="18"/>
      <c r="CW33" s="18"/>
      <c r="CX33" s="18"/>
      <c r="CY33" s="18"/>
      <c r="CZ33" s="18"/>
      <c r="DA33" s="18"/>
      <c r="DB33" s="18"/>
      <c r="DC33" s="18"/>
      <c r="DD33" s="18"/>
      <c r="DE33" s="18"/>
      <c r="DF33" s="18"/>
      <c r="DG33" s="18"/>
      <c r="DH33" s="18"/>
      <c r="DI33" s="18"/>
      <c r="DJ33" s="18"/>
      <c r="DK33" s="18"/>
      <c r="DL33" s="18"/>
      <c r="DM33" s="18"/>
      <c r="DN33" s="18"/>
      <c r="DO33" s="18"/>
      <c r="DP33" s="18"/>
      <c r="DQ33" s="18"/>
      <c r="DR33" s="18"/>
      <c r="DS33" s="18"/>
      <c r="DT33" s="18"/>
      <c r="DU33" s="18"/>
      <c r="DV33" s="18"/>
      <c r="DW33" s="18"/>
    </row>
    <row r="34" spans="1:127" ht="16.350000000000001" customHeight="1">
      <c r="B34" s="38"/>
      <c r="C34" s="38" t="s">
        <v>32</v>
      </c>
      <c r="D34" s="38"/>
      <c r="E34" s="38"/>
      <c r="F34" s="38"/>
      <c r="G34" s="38"/>
      <c r="H34" s="38"/>
      <c r="I34" s="38"/>
      <c r="J34" s="38"/>
      <c r="K34" s="38"/>
      <c r="L34" s="38"/>
      <c r="M34" s="38"/>
      <c r="N34" s="38"/>
      <c r="O34" s="38"/>
      <c r="P34" s="38"/>
      <c r="Q34" s="38"/>
      <c r="R34" s="38"/>
      <c r="S34" s="38"/>
      <c r="T34" s="38"/>
      <c r="U34" s="38"/>
      <c r="V34" s="38"/>
      <c r="W34" s="38"/>
      <c r="X34" s="38"/>
      <c r="Y34" s="38"/>
      <c r="Z34" s="38"/>
      <c r="AA34" s="38"/>
      <c r="AB34" s="38"/>
      <c r="AC34" s="38"/>
      <c r="AD34" s="38"/>
      <c r="AE34" s="33"/>
      <c r="CO34" s="18"/>
      <c r="CP34" s="18"/>
      <c r="CQ34" s="18"/>
      <c r="CR34" s="18"/>
      <c r="CS34" s="18"/>
      <c r="CT34" s="18"/>
      <c r="CU34" s="18"/>
      <c r="CV34" s="18"/>
      <c r="CW34" s="18"/>
      <c r="CX34" s="18"/>
      <c r="CY34" s="18"/>
      <c r="CZ34" s="18"/>
      <c r="DA34" s="18"/>
      <c r="DB34" s="18"/>
      <c r="DC34" s="18"/>
      <c r="DD34" s="18"/>
      <c r="DE34" s="18"/>
      <c r="DF34" s="18"/>
      <c r="DG34" s="18"/>
      <c r="DH34" s="18"/>
      <c r="DI34" s="18"/>
      <c r="DJ34" s="18"/>
      <c r="DK34" s="18"/>
      <c r="DL34" s="18"/>
      <c r="DM34" s="18"/>
      <c r="DN34" s="18"/>
      <c r="DO34" s="18"/>
      <c r="DP34" s="18"/>
      <c r="DQ34" s="18"/>
      <c r="DR34" s="18"/>
      <c r="DS34" s="18"/>
      <c r="DT34" s="18"/>
      <c r="DU34" s="18"/>
      <c r="DV34" s="18"/>
      <c r="DW34" s="18"/>
    </row>
    <row r="35" spans="1:127" ht="16.350000000000001" customHeight="1" thickBot="1">
      <c r="B35" s="38" t="s">
        <v>33</v>
      </c>
      <c r="C35" s="38"/>
      <c r="D35" s="38"/>
      <c r="E35" s="38"/>
      <c r="F35" s="38"/>
      <c r="G35" s="38"/>
      <c r="H35" s="38"/>
      <c r="I35" s="38"/>
      <c r="J35" s="38"/>
      <c r="K35" s="38"/>
      <c r="L35" s="38"/>
      <c r="M35" s="38"/>
      <c r="N35" s="38"/>
      <c r="O35" s="38"/>
      <c r="P35" s="38"/>
      <c r="Q35" s="38"/>
      <c r="R35" s="38"/>
      <c r="S35" s="38"/>
      <c r="T35" s="103">
        <v>1</v>
      </c>
      <c r="U35" s="103"/>
      <c r="V35" s="38" t="s">
        <v>34</v>
      </c>
      <c r="W35" s="38"/>
      <c r="X35" s="38"/>
      <c r="Y35" s="38"/>
      <c r="Z35" s="38"/>
      <c r="AA35" s="38"/>
      <c r="AB35" s="38"/>
      <c r="AC35" s="38"/>
      <c r="AD35" s="38"/>
      <c r="AH35" s="29"/>
      <c r="CO35" s="18"/>
      <c r="CP35" s="18"/>
      <c r="CQ35" s="18"/>
      <c r="CR35" s="18"/>
      <c r="CS35" s="18"/>
      <c r="CT35" s="18"/>
      <c r="CU35" s="18"/>
      <c r="CV35" s="18"/>
      <c r="CW35" s="18"/>
      <c r="CX35" s="18"/>
      <c r="CY35" s="18"/>
      <c r="CZ35" s="18"/>
      <c r="DA35" s="18"/>
      <c r="DB35" s="18"/>
      <c r="DC35" s="18"/>
      <c r="DD35" s="18"/>
      <c r="DE35" s="18"/>
      <c r="DF35" s="18"/>
      <c r="DG35" s="18"/>
      <c r="DH35" s="18"/>
      <c r="DI35" s="18"/>
      <c r="DJ35" s="18"/>
      <c r="DK35" s="18"/>
      <c r="DL35" s="18"/>
      <c r="DM35" s="18"/>
      <c r="DN35" s="18"/>
      <c r="DO35" s="18"/>
      <c r="DP35" s="18"/>
      <c r="DQ35" s="18"/>
      <c r="DR35" s="18"/>
      <c r="DS35" s="18"/>
      <c r="DT35" s="18"/>
      <c r="DU35" s="18"/>
      <c r="DV35" s="18"/>
      <c r="DW35" s="18"/>
    </row>
    <row r="36" spans="1:127" ht="16.350000000000001" customHeight="1" thickBot="1">
      <c r="B36" s="38"/>
      <c r="C36" s="38" t="s">
        <v>35</v>
      </c>
      <c r="D36" s="38"/>
      <c r="E36" s="38"/>
      <c r="F36" s="38"/>
      <c r="G36" s="38"/>
      <c r="H36" s="38"/>
      <c r="I36" s="38"/>
      <c r="J36" s="82" t="s">
        <v>36</v>
      </c>
      <c r="K36" s="242"/>
      <c r="L36" s="242"/>
      <c r="M36" s="243"/>
      <c r="N36" s="38" t="s">
        <v>37</v>
      </c>
      <c r="O36" s="38"/>
      <c r="P36" s="38"/>
      <c r="Q36" s="38"/>
      <c r="R36" s="38"/>
      <c r="S36" s="38"/>
      <c r="T36" s="38"/>
      <c r="U36" s="38"/>
      <c r="V36" s="38"/>
      <c r="W36" s="38"/>
      <c r="X36" s="38"/>
      <c r="Y36" s="38"/>
      <c r="Z36" s="38"/>
      <c r="AA36" s="38"/>
      <c r="AB36" s="38"/>
      <c r="AC36" s="38"/>
      <c r="AD36" s="38"/>
      <c r="CO36" s="18"/>
      <c r="CP36" s="18"/>
      <c r="CQ36" s="18"/>
      <c r="CR36" s="18"/>
      <c r="CS36" s="18"/>
      <c r="CT36" s="18"/>
      <c r="CU36" s="18"/>
      <c r="CV36" s="18"/>
      <c r="CW36" s="18"/>
      <c r="CX36" s="18"/>
      <c r="CY36" s="18"/>
      <c r="CZ36" s="18"/>
      <c r="DA36" s="18"/>
      <c r="DB36" s="18"/>
      <c r="DC36" s="18"/>
      <c r="DD36" s="18"/>
      <c r="DE36" s="18"/>
      <c r="DF36" s="18"/>
      <c r="DG36" s="18"/>
      <c r="DH36" s="18"/>
      <c r="DI36" s="18"/>
      <c r="DJ36" s="18"/>
      <c r="DK36" s="18"/>
      <c r="DL36" s="18"/>
      <c r="DM36" s="18"/>
      <c r="DN36" s="18"/>
      <c r="DO36" s="18"/>
      <c r="DP36" s="18"/>
      <c r="DQ36" s="18"/>
      <c r="DR36" s="18"/>
      <c r="DS36" s="18"/>
      <c r="DT36" s="18"/>
      <c r="DU36" s="18"/>
      <c r="DV36" s="18"/>
      <c r="DW36" s="18"/>
    </row>
    <row r="37" spans="1:127" ht="16.350000000000001" customHeight="1">
      <c r="A37" s="29"/>
      <c r="B37" s="38"/>
      <c r="C37" s="38"/>
      <c r="D37" s="38"/>
      <c r="E37" s="38"/>
      <c r="F37" s="38"/>
      <c r="G37" s="38"/>
      <c r="H37" s="38"/>
      <c r="I37" s="38"/>
      <c r="J37" s="38"/>
      <c r="K37" s="38"/>
      <c r="L37" s="38"/>
      <c r="M37" s="38"/>
      <c r="N37" s="38"/>
      <c r="O37" s="38"/>
      <c r="P37" s="38"/>
      <c r="Q37" s="38"/>
      <c r="R37" s="38"/>
      <c r="S37" s="38"/>
      <c r="T37" s="38"/>
      <c r="U37" s="38"/>
      <c r="V37" s="38"/>
      <c r="W37" s="38"/>
      <c r="X37" s="38"/>
      <c r="Y37" s="38"/>
      <c r="Z37" s="38"/>
      <c r="AA37" s="38"/>
      <c r="AB37" s="38"/>
      <c r="AC37" s="38"/>
      <c r="AD37" s="38"/>
      <c r="CO37" s="18"/>
      <c r="CP37" s="18"/>
      <c r="CQ37" s="18"/>
      <c r="CR37" s="18"/>
      <c r="CS37" s="18"/>
      <c r="CT37" s="18"/>
      <c r="CU37" s="18"/>
      <c r="CV37" s="18"/>
      <c r="CW37" s="18"/>
      <c r="CX37" s="18"/>
      <c r="CY37" s="18"/>
      <c r="CZ37" s="18"/>
      <c r="DA37" s="18"/>
      <c r="DB37" s="18"/>
      <c r="DC37" s="18"/>
      <c r="DD37" s="18"/>
      <c r="DE37" s="18"/>
      <c r="DF37" s="18"/>
      <c r="DG37" s="18"/>
      <c r="DH37" s="18"/>
      <c r="DI37" s="18"/>
      <c r="DJ37" s="18"/>
      <c r="DK37" s="18"/>
      <c r="DL37" s="18"/>
      <c r="DM37" s="18"/>
      <c r="DN37" s="18"/>
      <c r="DO37" s="18"/>
      <c r="DP37" s="18"/>
      <c r="DQ37" s="18"/>
      <c r="DR37" s="18"/>
      <c r="DS37" s="18"/>
      <c r="DT37" s="18"/>
      <c r="DU37" s="18"/>
      <c r="DV37" s="18"/>
      <c r="DW37" s="18"/>
    </row>
    <row r="38" spans="1:127" ht="16.350000000000001" customHeight="1">
      <c r="CT38" s="18"/>
      <c r="CU38" s="18"/>
      <c r="CV38" s="18"/>
      <c r="CW38" s="18"/>
      <c r="CX38" s="18"/>
      <c r="CY38" s="18"/>
      <c r="CZ38" s="18"/>
      <c r="DA38" s="18"/>
      <c r="DB38" s="18"/>
      <c r="DC38" s="18"/>
      <c r="DD38" s="18"/>
      <c r="DE38" s="18"/>
      <c r="DF38" s="18"/>
      <c r="DG38" s="18"/>
      <c r="DH38" s="18"/>
      <c r="DI38" s="18"/>
      <c r="DJ38" s="18"/>
      <c r="DK38" s="18"/>
      <c r="DL38" s="18"/>
      <c r="DM38" s="18"/>
      <c r="DN38" s="18"/>
      <c r="DO38" s="18"/>
      <c r="DP38" s="18"/>
      <c r="DQ38" s="18"/>
      <c r="DR38" s="18"/>
      <c r="DS38" s="18"/>
      <c r="DT38" s="18"/>
      <c r="DU38" s="18"/>
      <c r="DV38" s="18"/>
      <c r="DW38" s="18"/>
    </row>
    <row r="39" spans="1:127" ht="16.350000000000001" customHeight="1">
      <c r="CT39" s="18"/>
      <c r="CU39" s="18"/>
      <c r="CV39" s="18"/>
      <c r="CW39" s="18"/>
      <c r="CX39" s="18"/>
      <c r="CY39" s="18"/>
      <c r="CZ39" s="18"/>
      <c r="DA39" s="18"/>
      <c r="DB39" s="18"/>
      <c r="DC39" s="18"/>
      <c r="DD39" s="18"/>
      <c r="DE39" s="18"/>
      <c r="DF39" s="18"/>
      <c r="DG39" s="18"/>
      <c r="DH39" s="18"/>
      <c r="DI39" s="18"/>
      <c r="DJ39" s="18"/>
      <c r="DK39" s="18"/>
      <c r="DL39" s="18"/>
      <c r="DM39" s="18"/>
      <c r="DN39" s="18"/>
      <c r="DO39" s="18"/>
      <c r="DP39" s="18"/>
      <c r="DQ39" s="18"/>
      <c r="DR39" s="18"/>
      <c r="DS39" s="18"/>
      <c r="DT39" s="18"/>
      <c r="DU39" s="18"/>
      <c r="DV39" s="18"/>
      <c r="DW39" s="18"/>
    </row>
    <row r="40" spans="1:127" ht="16.350000000000001" customHeight="1">
      <c r="CT40" s="18"/>
      <c r="CU40" s="18"/>
      <c r="CV40" s="18"/>
      <c r="CW40" s="18"/>
      <c r="CX40" s="18"/>
      <c r="CY40" s="18"/>
      <c r="CZ40" s="18"/>
      <c r="DA40" s="18"/>
      <c r="DB40" s="18"/>
      <c r="DC40" s="18"/>
      <c r="DD40" s="18"/>
      <c r="DE40" s="18"/>
      <c r="DF40" s="18"/>
      <c r="DG40" s="18"/>
      <c r="DH40" s="18"/>
      <c r="DI40" s="18"/>
      <c r="DJ40" s="18"/>
      <c r="DK40" s="18"/>
      <c r="DL40" s="18"/>
      <c r="DM40" s="18"/>
      <c r="DN40" s="18"/>
      <c r="DO40" s="18"/>
      <c r="DP40" s="18"/>
      <c r="DQ40" s="18"/>
      <c r="DR40" s="18"/>
      <c r="DS40" s="18"/>
      <c r="DT40" s="18"/>
      <c r="DU40" s="18"/>
      <c r="DV40" s="18"/>
      <c r="DW40" s="18"/>
    </row>
    <row r="41" spans="1:127" ht="16.350000000000001" customHeight="1">
      <c r="AH41" s="29"/>
      <c r="CO41" s="18"/>
      <c r="CP41" s="18"/>
      <c r="CQ41" s="18"/>
      <c r="CR41" s="18"/>
      <c r="CS41" s="18"/>
      <c r="CT41" s="18"/>
      <c r="CU41" s="18"/>
      <c r="CV41" s="18"/>
      <c r="CW41" s="18"/>
      <c r="CX41" s="18"/>
      <c r="CY41" s="18"/>
      <c r="CZ41" s="18"/>
      <c r="DA41" s="18"/>
      <c r="DB41" s="18"/>
      <c r="DC41" s="18"/>
      <c r="DD41" s="18"/>
      <c r="DE41" s="18"/>
      <c r="DF41" s="18"/>
      <c r="DG41" s="18"/>
      <c r="DH41" s="18"/>
      <c r="DI41" s="18"/>
      <c r="DJ41" s="18"/>
      <c r="DK41" s="18"/>
      <c r="DL41" s="18"/>
      <c r="DM41" s="18"/>
      <c r="DN41" s="18"/>
      <c r="DO41" s="18"/>
      <c r="DP41" s="18"/>
      <c r="DQ41" s="18"/>
      <c r="DR41" s="18"/>
      <c r="DS41" s="18"/>
      <c r="DT41" s="18"/>
      <c r="DU41" s="18"/>
      <c r="DV41" s="18"/>
      <c r="DW41" s="18"/>
    </row>
    <row r="42" spans="1:127" ht="16.350000000000001" customHeight="1">
      <c r="CT42" s="18"/>
      <c r="CU42" s="18"/>
      <c r="CV42" s="18"/>
      <c r="CW42" s="18"/>
      <c r="CX42" s="18"/>
      <c r="CY42" s="18"/>
      <c r="CZ42" s="18"/>
      <c r="DA42" s="18"/>
      <c r="DB42" s="18"/>
      <c r="DC42" s="18"/>
      <c r="DD42" s="18"/>
      <c r="DE42" s="18"/>
      <c r="DF42" s="18"/>
      <c r="DG42" s="18"/>
      <c r="DH42" s="18"/>
      <c r="DI42" s="18"/>
      <c r="DJ42" s="18"/>
      <c r="DK42" s="18"/>
      <c r="DL42" s="18"/>
      <c r="DM42" s="18"/>
      <c r="DN42" s="18"/>
      <c r="DO42" s="18"/>
      <c r="DP42" s="18"/>
      <c r="DQ42" s="18"/>
      <c r="DR42" s="18"/>
      <c r="DS42" s="18"/>
      <c r="DT42" s="18"/>
      <c r="DU42" s="18"/>
      <c r="DV42" s="18"/>
      <c r="DW42" s="18"/>
    </row>
    <row r="43" spans="1:127" ht="16.350000000000001" customHeight="1">
      <c r="T43" s="35"/>
      <c r="U43" s="35"/>
      <c r="CT43" s="18"/>
      <c r="CU43" s="18"/>
      <c r="CV43" s="18"/>
      <c r="CW43" s="18"/>
      <c r="CX43" s="18"/>
      <c r="CY43" s="18"/>
      <c r="CZ43" s="18"/>
      <c r="DA43" s="18"/>
      <c r="DB43" s="18"/>
      <c r="DC43" s="18"/>
      <c r="DD43" s="18"/>
      <c r="DE43" s="18"/>
      <c r="DF43" s="18"/>
      <c r="DG43" s="18"/>
      <c r="DH43" s="18"/>
      <c r="DI43" s="18"/>
      <c r="DJ43" s="18"/>
      <c r="DK43" s="18"/>
      <c r="DL43" s="18"/>
      <c r="DM43" s="18"/>
      <c r="DN43" s="18"/>
      <c r="DO43" s="18"/>
      <c r="DP43" s="18"/>
      <c r="DQ43" s="18"/>
      <c r="DR43" s="18"/>
      <c r="DS43" s="18"/>
      <c r="DT43" s="18"/>
      <c r="DU43" s="18"/>
      <c r="DV43" s="18"/>
      <c r="DW43" s="18"/>
    </row>
    <row r="44" spans="1:127" ht="16.350000000000001" customHeight="1">
      <c r="O44" s="35"/>
      <c r="CO44" s="18"/>
      <c r="CP44" s="18"/>
      <c r="CQ44" s="18"/>
      <c r="CR44" s="18"/>
      <c r="CS44" s="18"/>
      <c r="CT44" s="18"/>
      <c r="CU44" s="18"/>
      <c r="CV44" s="18"/>
      <c r="CW44" s="18"/>
      <c r="CX44" s="18"/>
      <c r="CY44" s="18"/>
      <c r="CZ44" s="18"/>
      <c r="DA44" s="18"/>
      <c r="DB44" s="18"/>
      <c r="DC44" s="18"/>
      <c r="DD44" s="18"/>
      <c r="DE44" s="18"/>
      <c r="DF44" s="18"/>
      <c r="DG44" s="18"/>
      <c r="DH44" s="18"/>
      <c r="DI44" s="18"/>
      <c r="DJ44" s="18"/>
      <c r="DK44" s="18"/>
      <c r="DL44" s="18"/>
      <c r="DM44" s="18"/>
      <c r="DN44" s="18"/>
      <c r="DO44" s="18"/>
      <c r="DP44" s="18"/>
      <c r="DQ44" s="18"/>
      <c r="DR44" s="18"/>
      <c r="DS44" s="18"/>
      <c r="DT44" s="18"/>
      <c r="DU44" s="18"/>
      <c r="DV44" s="18"/>
      <c r="DW44" s="18"/>
    </row>
    <row r="45" spans="1:127" ht="16.350000000000001" customHeight="1">
      <c r="P45" s="35"/>
      <c r="AH45" s="29"/>
      <c r="CO45" s="18"/>
      <c r="CP45" s="18"/>
      <c r="CQ45" s="18"/>
      <c r="CR45" s="18"/>
      <c r="CS45" s="18"/>
      <c r="CT45" s="18"/>
      <c r="CU45" s="18"/>
      <c r="CV45" s="18"/>
      <c r="CW45" s="18"/>
      <c r="CX45" s="18"/>
      <c r="CY45" s="18"/>
      <c r="CZ45" s="18"/>
      <c r="DA45" s="18"/>
      <c r="DB45" s="18"/>
      <c r="DC45" s="18"/>
      <c r="DD45" s="18"/>
      <c r="DE45" s="18"/>
      <c r="DF45" s="18"/>
      <c r="DG45" s="18"/>
      <c r="DH45" s="18"/>
      <c r="DI45" s="18"/>
      <c r="DJ45" s="18"/>
      <c r="DK45" s="18"/>
      <c r="DL45" s="18"/>
      <c r="DM45" s="18"/>
      <c r="DN45" s="18"/>
      <c r="DO45" s="18"/>
      <c r="DP45" s="18"/>
      <c r="DQ45" s="18"/>
      <c r="DR45" s="18"/>
      <c r="DS45" s="18"/>
      <c r="DT45" s="18"/>
      <c r="DU45" s="18"/>
      <c r="DV45" s="18"/>
      <c r="DW45" s="18"/>
    </row>
    <row r="46" spans="1:127" ht="16.350000000000001" customHeight="1">
      <c r="CO46" s="18"/>
      <c r="CP46" s="18"/>
      <c r="CQ46" s="18"/>
      <c r="CR46" s="18"/>
      <c r="CS46" s="18"/>
      <c r="CT46" s="18"/>
      <c r="CU46" s="18"/>
      <c r="CV46" s="18"/>
      <c r="CW46" s="18"/>
      <c r="CX46" s="18"/>
      <c r="CY46" s="18"/>
      <c r="CZ46" s="18"/>
      <c r="DA46" s="18"/>
      <c r="DB46" s="18"/>
      <c r="DC46" s="18"/>
      <c r="DD46" s="18"/>
      <c r="DE46" s="18"/>
      <c r="DF46" s="18"/>
      <c r="DG46" s="18"/>
      <c r="DH46" s="18"/>
      <c r="DI46" s="18"/>
      <c r="DJ46" s="18"/>
      <c r="DK46" s="18"/>
      <c r="DL46" s="18"/>
      <c r="DM46" s="18"/>
      <c r="DN46" s="18"/>
      <c r="DO46" s="18"/>
      <c r="DP46" s="18"/>
      <c r="DQ46" s="18"/>
      <c r="DR46" s="18"/>
      <c r="DS46" s="18"/>
      <c r="DT46" s="18"/>
      <c r="DU46" s="18"/>
      <c r="DV46" s="18"/>
      <c r="DW46" s="18"/>
    </row>
    <row r="47" spans="1:127" ht="16.350000000000001" customHeight="1">
      <c r="CO47" s="18"/>
      <c r="CP47" s="18"/>
      <c r="CQ47" s="18"/>
      <c r="CR47" s="18"/>
      <c r="CS47" s="18"/>
      <c r="CT47" s="18"/>
      <c r="CU47" s="18"/>
      <c r="CV47" s="18"/>
      <c r="CW47" s="18"/>
      <c r="CX47" s="18"/>
      <c r="CY47" s="18"/>
      <c r="CZ47" s="18"/>
      <c r="DA47" s="18"/>
      <c r="DB47" s="18"/>
      <c r="DC47" s="18"/>
      <c r="DD47" s="18"/>
      <c r="DE47" s="18"/>
      <c r="DF47" s="18"/>
      <c r="DG47" s="18"/>
      <c r="DH47" s="18"/>
      <c r="DI47" s="18"/>
      <c r="DJ47" s="18"/>
      <c r="DK47" s="18"/>
      <c r="DL47" s="18"/>
      <c r="DM47" s="18"/>
      <c r="DN47" s="18"/>
      <c r="DO47" s="18"/>
      <c r="DP47" s="18"/>
      <c r="DQ47" s="18"/>
      <c r="DR47" s="18"/>
      <c r="DS47" s="18"/>
      <c r="DT47" s="18"/>
      <c r="DU47" s="18"/>
      <c r="DV47" s="18"/>
      <c r="DW47" s="18"/>
    </row>
    <row r="48" spans="1:127" ht="16.350000000000001" customHeight="1">
      <c r="CO48" s="18"/>
      <c r="CP48" s="18"/>
      <c r="CQ48" s="18"/>
      <c r="CR48" s="18"/>
      <c r="CS48" s="18"/>
      <c r="CT48" s="18"/>
      <c r="CU48" s="18"/>
      <c r="CV48" s="18"/>
      <c r="CW48" s="18"/>
      <c r="CX48" s="18"/>
      <c r="CY48" s="18"/>
      <c r="CZ48" s="18"/>
      <c r="DA48" s="18"/>
      <c r="DB48" s="18"/>
      <c r="DC48" s="18"/>
      <c r="DD48" s="18"/>
      <c r="DE48" s="18"/>
      <c r="DF48" s="18"/>
      <c r="DG48" s="18"/>
      <c r="DH48" s="18"/>
      <c r="DI48" s="18"/>
      <c r="DJ48" s="18"/>
      <c r="DK48" s="18"/>
      <c r="DL48" s="18"/>
      <c r="DM48" s="18"/>
      <c r="DN48" s="18"/>
      <c r="DO48" s="18"/>
      <c r="DP48" s="18"/>
      <c r="DQ48" s="18"/>
      <c r="DR48" s="18"/>
      <c r="DS48" s="18"/>
      <c r="DT48" s="18"/>
      <c r="DU48" s="18"/>
      <c r="DV48" s="18"/>
      <c r="DW48" s="18"/>
    </row>
    <row r="49" spans="93:127">
      <c r="CO49" s="18"/>
      <c r="CP49" s="18"/>
      <c r="CQ49" s="18"/>
      <c r="CR49" s="18"/>
      <c r="CS49" s="18"/>
      <c r="CT49" s="18"/>
      <c r="CU49" s="18"/>
      <c r="CV49" s="18"/>
      <c r="CW49" s="18"/>
      <c r="CX49" s="18"/>
      <c r="CY49" s="18"/>
      <c r="CZ49" s="18"/>
      <c r="DA49" s="18"/>
      <c r="DB49" s="18"/>
      <c r="DC49" s="18"/>
      <c r="DD49" s="18"/>
      <c r="DE49" s="18"/>
      <c r="DF49" s="18"/>
      <c r="DG49" s="18"/>
      <c r="DH49" s="18"/>
      <c r="DI49" s="18"/>
      <c r="DJ49" s="18"/>
      <c r="DK49" s="18"/>
      <c r="DL49" s="18"/>
      <c r="DM49" s="18"/>
      <c r="DN49" s="18"/>
      <c r="DO49" s="18"/>
      <c r="DP49" s="18"/>
      <c r="DQ49" s="18"/>
      <c r="DR49" s="18"/>
      <c r="DS49" s="18"/>
      <c r="DT49" s="18"/>
      <c r="DU49" s="18"/>
      <c r="DV49" s="18"/>
      <c r="DW49" s="18"/>
    </row>
    <row r="50" spans="93:127">
      <c r="CO50" s="18"/>
      <c r="CP50" s="18"/>
      <c r="CQ50" s="18"/>
      <c r="CR50" s="18"/>
      <c r="CS50" s="18"/>
      <c r="CT50" s="18"/>
      <c r="CU50" s="18"/>
      <c r="CV50" s="18"/>
      <c r="CW50" s="18"/>
      <c r="CX50" s="18"/>
      <c r="CY50" s="18"/>
      <c r="CZ50" s="18"/>
      <c r="DA50" s="18"/>
      <c r="DB50" s="18"/>
      <c r="DC50" s="18"/>
      <c r="DD50" s="18"/>
      <c r="DE50" s="18"/>
      <c r="DF50" s="18"/>
      <c r="DG50" s="18"/>
      <c r="DH50" s="18"/>
      <c r="DI50" s="18"/>
      <c r="DJ50" s="18"/>
      <c r="DK50" s="18"/>
      <c r="DL50" s="18"/>
      <c r="DM50" s="18"/>
      <c r="DN50" s="18"/>
      <c r="DO50" s="18"/>
      <c r="DP50" s="18"/>
      <c r="DQ50" s="18"/>
      <c r="DR50" s="18"/>
      <c r="DS50" s="18"/>
      <c r="DT50" s="18"/>
      <c r="DU50" s="18"/>
      <c r="DV50" s="18"/>
      <c r="DW50" s="18"/>
    </row>
  </sheetData>
  <mergeCells count="20">
    <mergeCell ref="T35:U35"/>
    <mergeCell ref="K36:M36"/>
    <mergeCell ref="M28:N28"/>
    <mergeCell ref="M29:O29"/>
    <mergeCell ref="R30:T30"/>
    <mergeCell ref="T31:V31"/>
    <mergeCell ref="C33:D33"/>
    <mergeCell ref="Y33:AA33"/>
    <mergeCell ref="Q17:R17"/>
    <mergeCell ref="V20:W20"/>
    <mergeCell ref="U21:V21"/>
    <mergeCell ref="T24:V24"/>
    <mergeCell ref="L25:N25"/>
    <mergeCell ref="O26:Q26"/>
    <mergeCell ref="Q16:R16"/>
    <mergeCell ref="G11:H11"/>
    <mergeCell ref="N11:O11"/>
    <mergeCell ref="K12:M12"/>
    <mergeCell ref="J14:K14"/>
    <mergeCell ref="K15:L15"/>
  </mergeCells>
  <phoneticPr fontId="10"/>
  <pageMargins left="0.51138889789581299" right="0.31486111879348755" top="0.74750000238418579" bottom="0.74750000238418579" header="0.31486111879348755" footer="0.31486111879348755"/>
  <pageSetup paperSize="9" orientation="portrait" r:id="rId1"/>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07A4A23-AC7E-40D2-B636-38337EB62B6A}">
  <dimension ref="A1:GV50"/>
  <sheetViews>
    <sheetView topLeftCell="CC16" zoomScale="106" zoomScaleNormal="106" zoomScaleSheetLayoutView="75" workbookViewId="0">
      <selection activeCell="DG20" sqref="DG20:DJ20"/>
    </sheetView>
  </sheetViews>
  <sheetFormatPr defaultColWidth="9" defaultRowHeight="16.5"/>
  <cols>
    <col min="1" max="176" width="2.75" style="1" customWidth="1"/>
    <col min="177" max="177" width="0.75" style="1" customWidth="1"/>
    <col min="178" max="179" width="3.125" style="1" customWidth="1"/>
    <col min="180" max="182" width="2.75" style="1" customWidth="1"/>
    <col min="183" max="184" width="3.125" style="1" customWidth="1"/>
    <col min="185" max="187" width="2.75" style="1" customWidth="1"/>
    <col min="188" max="189" width="3.125" style="1" customWidth="1"/>
    <col min="190" max="192" width="2.75" style="1" customWidth="1"/>
    <col min="193" max="194" width="3.125" style="1" customWidth="1"/>
    <col min="195" max="197" width="2.75" style="1" customWidth="1"/>
    <col min="198" max="199" width="3.125" style="1" customWidth="1"/>
    <col min="200" max="202" width="2.75" style="1" customWidth="1"/>
    <col min="203" max="204" width="3.125" style="1" customWidth="1"/>
    <col min="205" max="207" width="2.75" style="1" customWidth="1"/>
    <col min="208" max="208" width="0.375" style="1" customWidth="1"/>
    <col min="209" max="222" width="2.75" style="1" customWidth="1"/>
    <col min="223" max="16384" width="9" style="1"/>
  </cols>
  <sheetData>
    <row r="1" spans="1:204" ht="16.350000000000001" customHeight="1">
      <c r="A1" s="11" t="s">
        <v>213</v>
      </c>
      <c r="AH1" s="29"/>
      <c r="BK1" s="13" t="s">
        <v>131</v>
      </c>
      <c r="BL1" s="4"/>
      <c r="BM1" s="14"/>
      <c r="BN1" s="14"/>
      <c r="BO1" s="14"/>
      <c r="BP1" s="14"/>
      <c r="BQ1" s="14"/>
      <c r="BR1" s="14"/>
      <c r="BS1" s="14"/>
      <c r="BT1" s="14"/>
      <c r="BU1" s="14"/>
      <c r="BV1" s="14"/>
      <c r="BW1" s="14"/>
      <c r="BX1" s="14"/>
      <c r="BY1" s="14"/>
      <c r="BZ1" s="15"/>
      <c r="CA1" s="10"/>
      <c r="CB1" s="10"/>
      <c r="CC1" s="10"/>
      <c r="CD1" s="10"/>
      <c r="CE1" s="10"/>
      <c r="CF1" s="10"/>
      <c r="CG1" s="10"/>
      <c r="CH1" s="10"/>
      <c r="CI1" s="10"/>
      <c r="CJ1" s="10"/>
      <c r="CK1" s="10"/>
      <c r="CL1" s="10"/>
      <c r="CM1" s="10"/>
      <c r="CN1" s="10"/>
      <c r="CO1" s="10"/>
      <c r="CP1" s="1" t="s">
        <v>156</v>
      </c>
      <c r="CY1" s="16"/>
      <c r="CZ1" s="16"/>
      <c r="DA1" s="16"/>
      <c r="DB1" s="16"/>
      <c r="DC1" s="16"/>
      <c r="DD1" s="16"/>
      <c r="DE1" s="16"/>
      <c r="DF1" s="16"/>
      <c r="DG1" s="16"/>
      <c r="DH1" s="16"/>
      <c r="DI1" s="16"/>
      <c r="DJ1" s="16"/>
      <c r="DK1" s="16"/>
      <c r="DL1" s="16"/>
      <c r="DM1" s="16"/>
      <c r="DN1" s="16"/>
      <c r="DO1" s="16"/>
      <c r="DP1" s="16"/>
      <c r="DQ1" s="16"/>
      <c r="DW1" s="28"/>
      <c r="EO1" s="1" t="s">
        <v>196</v>
      </c>
      <c r="ET1" s="10"/>
      <c r="EU1" s="10"/>
      <c r="EV1" s="10"/>
      <c r="EW1" s="10"/>
      <c r="EX1" s="10"/>
      <c r="EY1" s="10"/>
      <c r="EZ1" s="10"/>
      <c r="FA1" s="10"/>
      <c r="FB1" s="10"/>
      <c r="FC1" s="10"/>
      <c r="FD1" s="10"/>
      <c r="FE1" s="10"/>
      <c r="FF1" s="10"/>
      <c r="FG1" s="10"/>
      <c r="FH1" s="10"/>
      <c r="FI1" s="10"/>
      <c r="FJ1" s="10"/>
      <c r="FK1" s="10"/>
      <c r="FL1" s="10"/>
      <c r="FM1" s="10"/>
      <c r="FN1" s="10"/>
      <c r="FO1" s="10"/>
      <c r="FP1" s="10"/>
      <c r="FQ1" s="10"/>
      <c r="FR1" s="10"/>
      <c r="FS1" s="10"/>
      <c r="FT1" s="10"/>
      <c r="FU1" s="10"/>
      <c r="FV1" s="10"/>
      <c r="FW1" s="10"/>
      <c r="FX1" s="10"/>
      <c r="FY1" s="10"/>
      <c r="FZ1" s="10"/>
      <c r="GA1" s="10"/>
      <c r="GB1" s="10"/>
      <c r="GC1" s="10"/>
      <c r="GD1" s="10"/>
      <c r="GE1" s="10"/>
      <c r="GF1" s="10"/>
      <c r="GG1" s="10"/>
      <c r="GH1" s="10"/>
      <c r="GI1" s="10"/>
      <c r="GJ1" s="10"/>
      <c r="GK1" s="10"/>
      <c r="GL1" s="10"/>
      <c r="GM1" s="10"/>
      <c r="GN1" s="10"/>
      <c r="GO1" s="10"/>
      <c r="GP1" s="10"/>
      <c r="GQ1" s="10"/>
      <c r="GR1" s="10"/>
      <c r="GS1" s="10"/>
      <c r="GT1" s="10"/>
      <c r="GU1" s="10"/>
      <c r="GV1" s="10"/>
    </row>
    <row r="2" spans="1:204" ht="16.350000000000001" customHeight="1" thickBot="1">
      <c r="A2" s="1" t="s">
        <v>39</v>
      </c>
      <c r="Z2" s="1" t="s">
        <v>40</v>
      </c>
      <c r="AG2" s="1" t="s">
        <v>99</v>
      </c>
      <c r="AH2" s="29"/>
      <c r="BK2" s="10"/>
      <c r="BL2" s="10"/>
      <c r="BM2" s="10"/>
      <c r="BN2" s="10"/>
      <c r="BO2" s="10"/>
      <c r="BP2" s="10"/>
      <c r="BQ2" s="10"/>
      <c r="BR2" s="10"/>
      <c r="BS2" s="10"/>
      <c r="BT2" s="10"/>
      <c r="BU2" s="10"/>
      <c r="BV2" s="10"/>
      <c r="BW2" s="10"/>
      <c r="BX2" s="10"/>
      <c r="BY2" s="10"/>
      <c r="BZ2" s="10"/>
      <c r="CA2" s="10"/>
      <c r="CB2" s="10"/>
      <c r="CC2" s="10"/>
      <c r="CD2" s="10"/>
      <c r="CE2" s="10"/>
      <c r="CF2" s="10"/>
      <c r="CG2" s="10"/>
      <c r="CH2" s="10"/>
      <c r="CI2" s="10"/>
      <c r="CJ2" s="10"/>
      <c r="CK2" s="10"/>
      <c r="CL2" s="10"/>
      <c r="CM2" s="10"/>
      <c r="CN2" s="10"/>
      <c r="CO2" s="10"/>
      <c r="CP2" s="3"/>
      <c r="CQ2" s="4"/>
      <c r="CR2" s="4"/>
      <c r="CS2" s="4"/>
      <c r="CT2" s="4"/>
      <c r="CU2" s="4"/>
      <c r="CV2" s="4"/>
      <c r="CW2" s="4"/>
      <c r="CX2" s="4"/>
      <c r="CY2" s="54"/>
      <c r="CZ2" s="54"/>
      <c r="DA2" s="54"/>
      <c r="DB2" s="54"/>
      <c r="DC2" s="54"/>
      <c r="DD2" s="54"/>
      <c r="DE2" s="55"/>
      <c r="DF2" s="175" t="s">
        <v>93</v>
      </c>
      <c r="DG2" s="176"/>
      <c r="DH2" s="176"/>
      <c r="DI2" s="176"/>
      <c r="DJ2" s="177"/>
      <c r="DK2" s="172" t="s">
        <v>114</v>
      </c>
      <c r="DL2" s="173"/>
      <c r="DM2" s="173"/>
      <c r="DN2" s="173"/>
      <c r="DO2" s="174"/>
      <c r="DP2" s="172" t="s">
        <v>191</v>
      </c>
      <c r="DQ2" s="173"/>
      <c r="DR2" s="173"/>
      <c r="DS2" s="173"/>
      <c r="DT2" s="174"/>
      <c r="DU2" s="175" t="s">
        <v>192</v>
      </c>
      <c r="DV2" s="176"/>
      <c r="DW2" s="176"/>
      <c r="DX2" s="176"/>
      <c r="DY2" s="177"/>
      <c r="DZ2" s="172" t="s">
        <v>193</v>
      </c>
      <c r="EA2" s="173"/>
      <c r="EB2" s="173"/>
      <c r="EC2" s="173"/>
      <c r="ED2" s="174"/>
      <c r="EE2" s="172" t="s">
        <v>194</v>
      </c>
      <c r="EF2" s="173"/>
      <c r="EG2" s="173"/>
      <c r="EH2" s="173"/>
      <c r="EI2" s="174"/>
      <c r="EJ2" s="172" t="s">
        <v>195</v>
      </c>
      <c r="EK2" s="173"/>
      <c r="EL2" s="173"/>
      <c r="EM2" s="173"/>
      <c r="EN2" s="174"/>
      <c r="EO2" s="172" t="s">
        <v>120</v>
      </c>
      <c r="EP2" s="173"/>
      <c r="EQ2" s="173"/>
      <c r="ER2" s="173"/>
      <c r="ES2" s="174"/>
      <c r="ET2" s="10"/>
      <c r="EU2" s="10"/>
      <c r="EV2" s="10"/>
      <c r="EW2" s="10"/>
      <c r="EX2" s="10"/>
      <c r="EY2" s="10"/>
      <c r="EZ2" s="10"/>
      <c r="FA2" s="10"/>
      <c r="FB2" s="10"/>
      <c r="FC2" s="10"/>
      <c r="FD2" s="10"/>
      <c r="FE2" s="10"/>
      <c r="FF2" s="10"/>
      <c r="FG2" s="10"/>
      <c r="FH2" s="10"/>
      <c r="FI2" s="10"/>
      <c r="FJ2" s="10"/>
      <c r="FK2" s="10"/>
      <c r="FL2" s="10"/>
      <c r="FM2" s="10"/>
      <c r="FN2" s="10"/>
      <c r="FO2" s="10"/>
      <c r="FP2" s="10"/>
      <c r="FQ2" s="10"/>
      <c r="FR2" s="10"/>
      <c r="FS2" s="10"/>
      <c r="FT2" s="10"/>
      <c r="FU2" s="10"/>
      <c r="FV2" s="10"/>
      <c r="FW2" s="10"/>
      <c r="FX2" s="10"/>
      <c r="FY2" s="10"/>
      <c r="FZ2" s="10"/>
      <c r="GA2" s="10"/>
      <c r="GB2" s="10"/>
      <c r="GC2" s="10"/>
      <c r="GD2" s="10"/>
      <c r="GE2" s="10"/>
      <c r="GF2" s="10"/>
      <c r="GG2" s="10"/>
      <c r="GH2" s="10"/>
      <c r="GI2" s="10"/>
      <c r="GJ2" s="10"/>
      <c r="GK2" s="10"/>
      <c r="GL2" s="10"/>
      <c r="GM2" s="10"/>
      <c r="GN2" s="10"/>
      <c r="GO2" s="10"/>
      <c r="GP2" s="10"/>
      <c r="GQ2" s="10"/>
      <c r="GR2" s="10"/>
      <c r="GS2" s="10"/>
      <c r="GT2" s="10"/>
      <c r="GU2" s="10"/>
      <c r="GV2" s="10"/>
    </row>
    <row r="3" spans="1:204" ht="16.350000000000001" customHeight="1" thickBot="1">
      <c r="AG3" s="1" t="s">
        <v>367</v>
      </c>
      <c r="BF3" s="35"/>
      <c r="BG3" s="35"/>
      <c r="BK3" s="1" t="s">
        <v>132</v>
      </c>
      <c r="CM3" s="10"/>
      <c r="CN3" s="10"/>
      <c r="CO3" s="10"/>
      <c r="CP3" s="155" t="s">
        <v>157</v>
      </c>
      <c r="CQ3" s="156"/>
      <c r="CR3" s="157"/>
      <c r="CS3" s="22" t="s">
        <v>62</v>
      </c>
      <c r="CT3" s="56"/>
      <c r="CU3" s="56"/>
      <c r="CV3" s="56"/>
      <c r="CW3" s="56"/>
      <c r="CX3" s="56"/>
      <c r="CY3" s="56"/>
      <c r="CZ3" s="56"/>
      <c r="DA3" s="56"/>
      <c r="DB3" s="56"/>
      <c r="DC3" s="56"/>
      <c r="DD3" s="56"/>
      <c r="DE3" s="57"/>
      <c r="DF3" s="58"/>
      <c r="DG3" s="118"/>
      <c r="DH3" s="118"/>
      <c r="DI3" s="118"/>
      <c r="DJ3" s="118"/>
      <c r="DK3" s="59" t="s">
        <v>16</v>
      </c>
      <c r="DL3" s="248"/>
      <c r="DM3" s="248"/>
      <c r="DN3" s="248"/>
      <c r="DO3" s="249"/>
      <c r="DP3" s="59" t="s">
        <v>19</v>
      </c>
      <c r="DQ3" s="248"/>
      <c r="DR3" s="248"/>
      <c r="DS3" s="248"/>
      <c r="DT3" s="249"/>
      <c r="DU3" s="54"/>
      <c r="DV3" s="118">
        <v>0</v>
      </c>
      <c r="DW3" s="118"/>
      <c r="DX3" s="118"/>
      <c r="DY3" s="119"/>
      <c r="DZ3" s="60" t="s">
        <v>23</v>
      </c>
      <c r="EA3" s="248"/>
      <c r="EB3" s="248"/>
      <c r="EC3" s="248"/>
      <c r="ED3" s="249"/>
      <c r="EE3" s="59" t="s">
        <v>25</v>
      </c>
      <c r="EF3" s="248"/>
      <c r="EG3" s="248"/>
      <c r="EH3" s="248"/>
      <c r="EI3" s="249"/>
      <c r="EJ3" s="59" t="s">
        <v>27</v>
      </c>
      <c r="EK3" s="248"/>
      <c r="EL3" s="248"/>
      <c r="EM3" s="248"/>
      <c r="EN3" s="249"/>
      <c r="EO3" s="59" t="s">
        <v>31</v>
      </c>
      <c r="EP3" s="248"/>
      <c r="EQ3" s="248"/>
      <c r="ER3" s="248"/>
      <c r="ES3" s="249"/>
      <c r="ET3" s="10"/>
      <c r="EU3" s="10"/>
      <c r="EV3" s="10"/>
      <c r="EW3" s="10"/>
      <c r="EX3" s="10"/>
      <c r="EY3" s="10"/>
      <c r="EZ3" s="10"/>
      <c r="FA3" s="10"/>
      <c r="FB3" s="10"/>
      <c r="FC3" s="10"/>
      <c r="FD3" s="10"/>
      <c r="FE3" s="10"/>
      <c r="FF3" s="10"/>
      <c r="FG3" s="10"/>
      <c r="FH3" s="10"/>
      <c r="FI3" s="10"/>
      <c r="FJ3" s="10"/>
      <c r="FK3" s="10"/>
      <c r="FL3" s="10"/>
      <c r="FM3" s="10"/>
      <c r="FN3" s="10"/>
      <c r="FO3" s="10"/>
      <c r="FP3" s="10"/>
      <c r="FQ3" s="10"/>
      <c r="FR3" s="10"/>
      <c r="FS3" s="10"/>
      <c r="FT3" s="10"/>
      <c r="FU3" s="10"/>
      <c r="FV3" s="10"/>
      <c r="FW3" s="10"/>
      <c r="FX3" s="10"/>
      <c r="FY3" s="10"/>
      <c r="FZ3" s="10"/>
      <c r="GA3" s="10"/>
      <c r="GB3" s="10"/>
      <c r="GC3" s="10"/>
      <c r="GD3" s="10"/>
      <c r="GE3" s="10"/>
      <c r="GF3" s="10"/>
      <c r="GG3" s="10"/>
      <c r="GH3" s="10"/>
      <c r="GI3" s="10"/>
      <c r="GJ3" s="10"/>
      <c r="GK3" s="10"/>
      <c r="GL3" s="10"/>
      <c r="GM3" s="10"/>
      <c r="GN3" s="10"/>
      <c r="GO3" s="10"/>
      <c r="GP3" s="10"/>
      <c r="GQ3" s="10"/>
      <c r="GR3" s="10"/>
      <c r="GS3" s="10"/>
      <c r="GT3" s="10"/>
      <c r="GU3" s="10"/>
      <c r="GV3" s="10"/>
    </row>
    <row r="4" spans="1:204" ht="16.350000000000001" customHeight="1">
      <c r="A4" s="1" t="s">
        <v>41</v>
      </c>
      <c r="AH4" s="1" t="s">
        <v>101</v>
      </c>
      <c r="AO4" s="1" t="s">
        <v>373</v>
      </c>
      <c r="AT4" s="31"/>
      <c r="AV4" s="31"/>
      <c r="AW4" s="36"/>
      <c r="AX4" s="36"/>
      <c r="AY4" s="165">
        <v>3</v>
      </c>
      <c r="AZ4" s="165"/>
      <c r="BA4" s="53">
        <v>2</v>
      </c>
      <c r="BB4" s="1" t="s">
        <v>374</v>
      </c>
      <c r="BE4" s="35"/>
      <c r="BF4" s="35"/>
      <c r="BL4" s="1" t="s">
        <v>133</v>
      </c>
      <c r="CM4" s="10"/>
      <c r="CN4" s="10"/>
      <c r="CO4" s="26"/>
      <c r="CP4" s="61"/>
      <c r="CQ4" s="18"/>
      <c r="CR4" s="62"/>
      <c r="CS4" s="61"/>
      <c r="CT4" s="18"/>
      <c r="CU4" s="18"/>
      <c r="CV4" s="18"/>
      <c r="CW4" s="18"/>
      <c r="CX4" s="169" t="s">
        <v>63</v>
      </c>
      <c r="CY4" s="170"/>
      <c r="CZ4" s="170"/>
      <c r="DA4" s="170"/>
      <c r="DB4" s="170"/>
      <c r="DC4" s="170"/>
      <c r="DD4" s="170"/>
      <c r="DE4" s="171"/>
      <c r="DF4" s="58"/>
      <c r="DG4" s="118"/>
      <c r="DH4" s="118"/>
      <c r="DI4" s="118"/>
      <c r="DJ4" s="119"/>
      <c r="DK4" s="63"/>
      <c r="DL4" s="160"/>
      <c r="DM4" s="160"/>
      <c r="DN4" s="160"/>
      <c r="DO4" s="161"/>
      <c r="DP4" s="63"/>
      <c r="DQ4" s="160"/>
      <c r="DR4" s="160"/>
      <c r="DS4" s="160"/>
      <c r="DT4" s="161"/>
      <c r="DU4" s="58"/>
      <c r="DV4" s="118"/>
      <c r="DW4" s="118"/>
      <c r="DX4" s="118"/>
      <c r="DY4" s="119"/>
      <c r="DZ4" s="63"/>
      <c r="EA4" s="160"/>
      <c r="EB4" s="160"/>
      <c r="EC4" s="160"/>
      <c r="ED4" s="161"/>
      <c r="EE4" s="63"/>
      <c r="EF4" s="160"/>
      <c r="EG4" s="160"/>
      <c r="EH4" s="160"/>
      <c r="EI4" s="161"/>
      <c r="EJ4" s="63"/>
      <c r="EK4" s="160"/>
      <c r="EL4" s="160"/>
      <c r="EM4" s="160"/>
      <c r="EN4" s="161"/>
      <c r="EO4" s="63"/>
      <c r="EP4" s="160"/>
      <c r="EQ4" s="160"/>
      <c r="ER4" s="160"/>
      <c r="ES4" s="161"/>
      <c r="ET4" s="10"/>
      <c r="EU4" s="10"/>
      <c r="EV4" s="10"/>
      <c r="EW4" s="10"/>
      <c r="EX4" s="10"/>
      <c r="EY4" s="10"/>
      <c r="EZ4" s="10"/>
      <c r="FA4" s="10"/>
      <c r="FB4" s="10"/>
      <c r="FC4" s="10"/>
      <c r="FD4" s="10"/>
      <c r="FE4" s="10"/>
      <c r="FF4" s="10"/>
      <c r="FG4" s="10"/>
      <c r="FH4" s="10"/>
      <c r="FI4" s="10"/>
      <c r="FJ4" s="10"/>
      <c r="FK4" s="10"/>
      <c r="FL4" s="10"/>
      <c r="FM4" s="10"/>
      <c r="FN4" s="10"/>
      <c r="FO4" s="10"/>
      <c r="FP4" s="10"/>
      <c r="FQ4" s="10"/>
      <c r="FR4" s="10"/>
      <c r="FS4" s="10"/>
      <c r="FT4" s="10"/>
      <c r="FU4" s="10"/>
      <c r="FV4" s="10"/>
      <c r="FW4" s="10"/>
      <c r="FX4" s="10"/>
      <c r="FY4" s="10"/>
      <c r="FZ4" s="10"/>
      <c r="GA4" s="10"/>
      <c r="GB4" s="10"/>
      <c r="GC4" s="10"/>
      <c r="GD4" s="10"/>
      <c r="GE4" s="10"/>
      <c r="GF4" s="10"/>
      <c r="GG4" s="10"/>
      <c r="GH4" s="10"/>
      <c r="GI4" s="10"/>
      <c r="GJ4" s="10"/>
      <c r="GK4" s="10"/>
      <c r="GL4" s="10"/>
      <c r="GM4" s="10"/>
      <c r="GN4" s="10"/>
      <c r="GO4" s="10"/>
      <c r="GP4" s="10"/>
      <c r="GQ4" s="10"/>
      <c r="GR4" s="10"/>
      <c r="GS4" s="10"/>
      <c r="GT4" s="10"/>
      <c r="GU4" s="10"/>
      <c r="GV4" s="10"/>
    </row>
    <row r="5" spans="1:204" ht="16.350000000000001" customHeight="1">
      <c r="B5" s="1" t="s">
        <v>42</v>
      </c>
      <c r="AH5" s="1" t="s">
        <v>102</v>
      </c>
      <c r="AO5" s="1" t="s">
        <v>373</v>
      </c>
      <c r="AY5" s="165">
        <v>3</v>
      </c>
      <c r="AZ5" s="165"/>
      <c r="BA5" s="53">
        <v>2</v>
      </c>
      <c r="BB5" s="1" t="s">
        <v>374</v>
      </c>
      <c r="BE5" s="35"/>
      <c r="BF5" s="35"/>
      <c r="BK5" s="1" t="s">
        <v>135</v>
      </c>
      <c r="CM5" s="10"/>
      <c r="CN5" s="10"/>
      <c r="CO5" s="26"/>
      <c r="CP5" s="61"/>
      <c r="CQ5" s="18"/>
      <c r="CR5" s="62"/>
      <c r="CS5" s="61"/>
      <c r="CT5" s="18"/>
      <c r="CU5" s="18"/>
      <c r="CV5" s="18"/>
      <c r="CW5" s="18"/>
      <c r="CX5" s="166" t="s">
        <v>158</v>
      </c>
      <c r="CY5" s="167"/>
      <c r="CZ5" s="167"/>
      <c r="DA5" s="167"/>
      <c r="DB5" s="167"/>
      <c r="DC5" s="167"/>
      <c r="DD5" s="167"/>
      <c r="DE5" s="168"/>
      <c r="DF5" s="58"/>
      <c r="DG5" s="118"/>
      <c r="DH5" s="118"/>
      <c r="DI5" s="118"/>
      <c r="DJ5" s="119"/>
      <c r="DK5" s="58"/>
      <c r="DL5" s="118"/>
      <c r="DM5" s="118"/>
      <c r="DN5" s="118"/>
      <c r="DO5" s="119"/>
      <c r="DP5" s="58"/>
      <c r="DQ5" s="118"/>
      <c r="DR5" s="118"/>
      <c r="DS5" s="118"/>
      <c r="DT5" s="119"/>
      <c r="DU5" s="58"/>
      <c r="DV5" s="118"/>
      <c r="DW5" s="118"/>
      <c r="DX5" s="118"/>
      <c r="DY5" s="119"/>
      <c r="DZ5" s="58"/>
      <c r="EA5" s="118"/>
      <c r="EB5" s="118"/>
      <c r="EC5" s="118"/>
      <c r="ED5" s="119"/>
      <c r="EE5" s="58"/>
      <c r="EF5" s="118"/>
      <c r="EG5" s="118"/>
      <c r="EH5" s="118"/>
      <c r="EI5" s="119"/>
      <c r="EJ5" s="58"/>
      <c r="EK5" s="118"/>
      <c r="EL5" s="118"/>
      <c r="EM5" s="118"/>
      <c r="EN5" s="119"/>
      <c r="EO5" s="58"/>
      <c r="EP5" s="118"/>
      <c r="EQ5" s="118"/>
      <c r="ER5" s="118"/>
      <c r="ES5" s="119"/>
      <c r="ET5" s="10"/>
      <c r="EU5" s="10"/>
      <c r="EV5" s="10"/>
      <c r="EW5" s="10"/>
      <c r="EX5" s="10"/>
      <c r="EY5" s="10"/>
      <c r="EZ5" s="10"/>
      <c r="FA5" s="10"/>
      <c r="FB5" s="10"/>
      <c r="FC5" s="10"/>
      <c r="FD5" s="10"/>
      <c r="FE5" s="10"/>
      <c r="FF5" s="10"/>
      <c r="FG5" s="10"/>
      <c r="FH5" s="10"/>
      <c r="FI5" s="10"/>
      <c r="FJ5" s="10"/>
      <c r="FK5" s="10"/>
      <c r="FL5" s="10"/>
      <c r="FM5" s="10"/>
      <c r="FN5" s="10"/>
      <c r="FO5" s="10"/>
      <c r="FP5" s="10"/>
      <c r="FQ5" s="10"/>
      <c r="FR5" s="10"/>
      <c r="FS5" s="10"/>
      <c r="FT5" s="10"/>
      <c r="FU5" s="10"/>
      <c r="FV5" s="10"/>
      <c r="FW5" s="10"/>
      <c r="FX5" s="10"/>
      <c r="FY5" s="10"/>
      <c r="FZ5" s="10"/>
      <c r="GA5" s="10"/>
      <c r="GB5" s="10"/>
      <c r="GC5" s="10"/>
      <c r="GD5" s="10"/>
      <c r="GE5" s="10"/>
      <c r="GF5" s="10"/>
      <c r="GG5" s="10"/>
      <c r="GH5" s="10"/>
      <c r="GI5" s="10"/>
      <c r="GJ5" s="10"/>
      <c r="GK5" s="10"/>
      <c r="GL5" s="10"/>
      <c r="GM5" s="10"/>
      <c r="GN5" s="10"/>
      <c r="GO5" s="10"/>
      <c r="GP5" s="10"/>
      <c r="GQ5" s="10"/>
      <c r="GR5" s="10"/>
      <c r="GS5" s="10"/>
      <c r="GT5" s="10"/>
      <c r="GU5" s="10"/>
      <c r="GV5" s="10"/>
    </row>
    <row r="6" spans="1:204" ht="16.350000000000001" customHeight="1">
      <c r="A6" s="1" t="s">
        <v>43</v>
      </c>
      <c r="AH6" s="1" t="s">
        <v>103</v>
      </c>
      <c r="BK6" s="1" t="s">
        <v>134</v>
      </c>
      <c r="CM6" s="10"/>
      <c r="CN6" s="10"/>
      <c r="CO6" s="26"/>
      <c r="CP6" s="61"/>
      <c r="CQ6" s="18"/>
      <c r="CR6" s="62"/>
      <c r="CS6" s="61"/>
      <c r="CT6" s="18"/>
      <c r="CU6" s="18"/>
      <c r="CV6" s="18"/>
      <c r="CW6" s="18"/>
      <c r="CX6" s="61" t="s">
        <v>159</v>
      </c>
      <c r="CY6" s="18"/>
      <c r="CZ6" s="18"/>
      <c r="DA6" s="18"/>
      <c r="DB6" s="18"/>
      <c r="DC6" s="18"/>
      <c r="DD6" s="18"/>
      <c r="DE6" s="62"/>
      <c r="DF6" s="58"/>
      <c r="DG6" s="118"/>
      <c r="DH6" s="118"/>
      <c r="DI6" s="118"/>
      <c r="DJ6" s="119"/>
      <c r="DK6" s="58"/>
      <c r="DL6" s="118"/>
      <c r="DM6" s="118"/>
      <c r="DN6" s="118"/>
      <c r="DO6" s="119"/>
      <c r="DP6" s="58"/>
      <c r="DQ6" s="118"/>
      <c r="DR6" s="118"/>
      <c r="DS6" s="118"/>
      <c r="DT6" s="119"/>
      <c r="DU6" s="58"/>
      <c r="DV6" s="118"/>
      <c r="DW6" s="118"/>
      <c r="DX6" s="118"/>
      <c r="DY6" s="119"/>
      <c r="DZ6" s="58"/>
      <c r="EA6" s="118"/>
      <c r="EB6" s="118"/>
      <c r="EC6" s="118"/>
      <c r="ED6" s="119"/>
      <c r="EE6" s="58"/>
      <c r="EF6" s="118"/>
      <c r="EG6" s="118"/>
      <c r="EH6" s="118"/>
      <c r="EI6" s="119"/>
      <c r="EJ6" s="58"/>
      <c r="EK6" s="118"/>
      <c r="EL6" s="118"/>
      <c r="EM6" s="118"/>
      <c r="EN6" s="119"/>
      <c r="EO6" s="58"/>
      <c r="EP6" s="118"/>
      <c r="EQ6" s="118"/>
      <c r="ER6" s="118"/>
      <c r="ES6" s="119"/>
      <c r="ET6" s="10"/>
      <c r="EU6" s="10"/>
      <c r="EV6" s="10"/>
      <c r="EW6" s="10"/>
      <c r="EX6" s="10"/>
      <c r="EY6" s="10"/>
      <c r="EZ6" s="10"/>
      <c r="FA6" s="10"/>
      <c r="FB6" s="10"/>
      <c r="FC6" s="10"/>
      <c r="FD6" s="10"/>
      <c r="FE6" s="10"/>
      <c r="FF6" s="10"/>
      <c r="FG6" s="10"/>
      <c r="FH6" s="10"/>
      <c r="FI6" s="10"/>
      <c r="FJ6" s="10"/>
      <c r="FK6" s="10"/>
      <c r="FL6" s="10"/>
      <c r="FM6" s="10"/>
      <c r="FN6" s="10"/>
      <c r="FO6" s="10"/>
      <c r="FP6" s="10"/>
      <c r="FQ6" s="10"/>
      <c r="FR6" s="10"/>
      <c r="FS6" s="10"/>
      <c r="FT6" s="10"/>
      <c r="FU6" s="10"/>
      <c r="FV6" s="10"/>
      <c r="FW6" s="10"/>
      <c r="FX6" s="10"/>
      <c r="FY6" s="10"/>
      <c r="FZ6" s="10"/>
      <c r="GA6" s="10"/>
      <c r="GB6" s="10"/>
      <c r="GC6" s="10"/>
      <c r="GD6" s="10"/>
      <c r="GE6" s="10"/>
      <c r="GF6" s="10"/>
      <c r="GG6" s="10"/>
      <c r="GH6" s="10"/>
      <c r="GI6" s="10"/>
      <c r="GJ6" s="10"/>
      <c r="GK6" s="10"/>
      <c r="GL6" s="10"/>
      <c r="GM6" s="10"/>
      <c r="GN6" s="10"/>
      <c r="GO6" s="10"/>
      <c r="GP6" s="10"/>
      <c r="GQ6" s="10"/>
      <c r="GR6" s="10"/>
      <c r="GS6" s="10"/>
      <c r="GT6" s="10"/>
      <c r="GU6" s="10"/>
      <c r="GV6" s="10"/>
    </row>
    <row r="7" spans="1:204" ht="16.350000000000001" customHeight="1">
      <c r="A7" s="1" t="s">
        <v>44</v>
      </c>
      <c r="AH7" s="1" t="s">
        <v>368</v>
      </c>
      <c r="AN7" s="10"/>
      <c r="AO7" s="1" t="s">
        <v>375</v>
      </c>
      <c r="AZ7" s="165">
        <v>3</v>
      </c>
      <c r="BA7" s="165"/>
      <c r="BB7" s="53">
        <v>2</v>
      </c>
      <c r="BC7" s="10" t="s">
        <v>374</v>
      </c>
      <c r="BD7" s="35"/>
      <c r="BE7" s="35"/>
      <c r="BF7" s="10"/>
      <c r="BG7" s="10"/>
      <c r="BH7" s="10"/>
      <c r="BI7" s="10"/>
      <c r="BJ7" s="10"/>
      <c r="CK7" s="1" t="s">
        <v>136</v>
      </c>
      <c r="CM7" s="10"/>
      <c r="CN7" s="10"/>
      <c r="CO7" s="26"/>
      <c r="CP7" s="61"/>
      <c r="CQ7" s="18"/>
      <c r="CR7" s="62"/>
      <c r="CS7" s="61"/>
      <c r="CT7" s="18"/>
      <c r="CU7" s="18"/>
      <c r="CV7" s="18"/>
      <c r="CW7" s="18"/>
      <c r="CX7" s="61"/>
      <c r="CY7" s="19" t="s">
        <v>160</v>
      </c>
      <c r="CZ7" s="21"/>
      <c r="DA7" s="21"/>
      <c r="DB7" s="21"/>
      <c r="DC7" s="21"/>
      <c r="DD7" s="21"/>
      <c r="DE7" s="49"/>
      <c r="DF7" s="58"/>
      <c r="DG7" s="118"/>
      <c r="DH7" s="118"/>
      <c r="DI7" s="118"/>
      <c r="DJ7" s="119"/>
      <c r="DK7" s="58"/>
      <c r="DL7" s="118"/>
      <c r="DM7" s="118"/>
      <c r="DN7" s="118"/>
      <c r="DO7" s="119"/>
      <c r="DP7" s="58"/>
      <c r="DQ7" s="118"/>
      <c r="DR7" s="118"/>
      <c r="DS7" s="118"/>
      <c r="DT7" s="119"/>
      <c r="DU7" s="58"/>
      <c r="DV7" s="118"/>
      <c r="DW7" s="118"/>
      <c r="DX7" s="118"/>
      <c r="DY7" s="119"/>
      <c r="DZ7" s="58"/>
      <c r="EA7" s="118"/>
      <c r="EB7" s="118"/>
      <c r="EC7" s="118"/>
      <c r="ED7" s="119"/>
      <c r="EE7" s="58"/>
      <c r="EF7" s="118"/>
      <c r="EG7" s="118"/>
      <c r="EH7" s="118"/>
      <c r="EI7" s="119"/>
      <c r="EJ7" s="58"/>
      <c r="EK7" s="118"/>
      <c r="EL7" s="118"/>
      <c r="EM7" s="118"/>
      <c r="EN7" s="119"/>
      <c r="EO7" s="58"/>
      <c r="EP7" s="118"/>
      <c r="EQ7" s="118"/>
      <c r="ER7" s="118"/>
      <c r="ES7" s="119"/>
      <c r="ET7" s="10"/>
      <c r="EU7" s="10"/>
      <c r="EV7" s="10"/>
      <c r="EW7" s="10"/>
      <c r="EX7" s="10"/>
      <c r="EY7" s="10"/>
      <c r="EZ7" s="10"/>
      <c r="FA7" s="10"/>
      <c r="FB7" s="10"/>
      <c r="FC7" s="10"/>
      <c r="FD7" s="10"/>
      <c r="FE7" s="10"/>
      <c r="FF7" s="10"/>
      <c r="FG7" s="10"/>
      <c r="FH7" s="10"/>
      <c r="FI7" s="10"/>
      <c r="FJ7" s="10"/>
      <c r="FK7" s="10"/>
      <c r="FL7" s="10"/>
      <c r="FM7" s="10"/>
      <c r="FN7" s="10"/>
      <c r="FO7" s="10"/>
      <c r="FP7" s="10"/>
      <c r="FQ7" s="10"/>
      <c r="FR7" s="10"/>
      <c r="FS7" s="10"/>
      <c r="FT7" s="10"/>
      <c r="FU7" s="10"/>
      <c r="FV7" s="10"/>
      <c r="FW7" s="10"/>
      <c r="FX7" s="10"/>
      <c r="FY7" s="10"/>
      <c r="FZ7" s="10"/>
      <c r="GA7" s="10"/>
      <c r="GB7" s="10"/>
      <c r="GC7" s="10"/>
      <c r="GD7" s="10"/>
      <c r="GE7" s="10"/>
      <c r="GF7" s="10"/>
      <c r="GG7" s="10"/>
      <c r="GH7" s="10"/>
      <c r="GI7" s="10"/>
      <c r="GJ7" s="10"/>
      <c r="GK7" s="10"/>
      <c r="GL7" s="10"/>
      <c r="GM7" s="10"/>
      <c r="GN7" s="10"/>
      <c r="GO7" s="10"/>
      <c r="GP7" s="10"/>
      <c r="GQ7" s="10"/>
      <c r="GR7" s="10"/>
      <c r="GS7" s="10"/>
      <c r="GT7" s="10"/>
      <c r="GU7" s="10"/>
      <c r="GV7" s="10"/>
    </row>
    <row r="8" spans="1:204" ht="16.350000000000001" customHeight="1">
      <c r="V8" s="1" t="s">
        <v>45</v>
      </c>
      <c r="AH8" s="1" t="s">
        <v>369</v>
      </c>
      <c r="AN8" s="10"/>
      <c r="AO8" s="1" t="s">
        <v>373</v>
      </c>
      <c r="AU8" s="35"/>
      <c r="AV8" s="35"/>
      <c r="AY8" s="165">
        <v>3</v>
      </c>
      <c r="AZ8" s="165"/>
      <c r="BA8" s="53">
        <v>2</v>
      </c>
      <c r="BB8" s="1" t="s">
        <v>374</v>
      </c>
      <c r="BE8" s="35"/>
      <c r="BF8" s="35"/>
      <c r="BI8" s="10"/>
      <c r="BJ8" s="10"/>
      <c r="BM8" s="3" t="s">
        <v>137</v>
      </c>
      <c r="BN8" s="151"/>
      <c r="BO8" s="152"/>
      <c r="BP8" s="1" t="s">
        <v>138</v>
      </c>
      <c r="CM8" s="10"/>
      <c r="CN8" s="10"/>
      <c r="CO8" s="26"/>
      <c r="CP8" s="61"/>
      <c r="CQ8" s="18"/>
      <c r="CR8" s="62"/>
      <c r="CS8" s="61"/>
      <c r="CT8" s="18"/>
      <c r="CU8" s="18"/>
      <c r="CV8" s="18"/>
      <c r="CW8" s="18"/>
      <c r="CX8" s="61"/>
      <c r="CY8" s="19" t="s">
        <v>161</v>
      </c>
      <c r="CZ8" s="21"/>
      <c r="DA8" s="21"/>
      <c r="DB8" s="21"/>
      <c r="DC8" s="21"/>
      <c r="DD8" s="21"/>
      <c r="DE8" s="49"/>
      <c r="DF8" s="58"/>
      <c r="DG8" s="118"/>
      <c r="DH8" s="118"/>
      <c r="DI8" s="118"/>
      <c r="DJ8" s="119"/>
      <c r="DK8" s="58"/>
      <c r="DL8" s="118"/>
      <c r="DM8" s="118"/>
      <c r="DN8" s="118"/>
      <c r="DO8" s="119"/>
      <c r="DP8" s="58"/>
      <c r="DQ8" s="118"/>
      <c r="DR8" s="118"/>
      <c r="DS8" s="118"/>
      <c r="DT8" s="119"/>
      <c r="DU8" s="58"/>
      <c r="DV8" s="118"/>
      <c r="DW8" s="118"/>
      <c r="DX8" s="118"/>
      <c r="DY8" s="119"/>
      <c r="DZ8" s="58"/>
      <c r="EA8" s="118"/>
      <c r="EB8" s="118"/>
      <c r="EC8" s="118"/>
      <c r="ED8" s="119"/>
      <c r="EE8" s="58"/>
      <c r="EF8" s="118"/>
      <c r="EG8" s="118"/>
      <c r="EH8" s="118"/>
      <c r="EI8" s="119"/>
      <c r="EJ8" s="58"/>
      <c r="EK8" s="118"/>
      <c r="EL8" s="118"/>
      <c r="EM8" s="118"/>
      <c r="EN8" s="119"/>
      <c r="EO8" s="58"/>
      <c r="EP8" s="118"/>
      <c r="EQ8" s="118"/>
      <c r="ER8" s="118"/>
      <c r="ES8" s="119"/>
      <c r="ET8" s="10"/>
      <c r="EU8" s="10"/>
      <c r="EV8" s="10"/>
      <c r="EW8" s="10"/>
      <c r="EX8" s="10"/>
      <c r="EY8" s="10"/>
      <c r="EZ8" s="10"/>
      <c r="FA8" s="10"/>
      <c r="FB8" s="10"/>
      <c r="FC8" s="10"/>
      <c r="FD8" s="10"/>
      <c r="FE8" s="10"/>
      <c r="FF8" s="10"/>
      <c r="FG8" s="10"/>
      <c r="FH8" s="10"/>
      <c r="FI8" s="10"/>
      <c r="FJ8" s="10"/>
      <c r="FK8" s="10"/>
      <c r="FL8" s="10"/>
      <c r="FM8" s="10"/>
      <c r="FN8" s="10"/>
      <c r="FO8" s="10"/>
      <c r="FP8" s="10"/>
      <c r="FQ8" s="10"/>
      <c r="FR8" s="10"/>
      <c r="FS8" s="10"/>
      <c r="FT8" s="10"/>
      <c r="FU8" s="10"/>
      <c r="FV8" s="10"/>
      <c r="FW8" s="10"/>
      <c r="FX8" s="10"/>
      <c r="FY8" s="10"/>
      <c r="FZ8" s="10"/>
      <c r="GA8" s="10"/>
      <c r="GB8" s="10"/>
      <c r="GC8" s="10"/>
      <c r="GD8" s="10"/>
      <c r="GE8" s="10"/>
      <c r="GF8" s="10"/>
      <c r="GG8" s="10"/>
      <c r="GH8" s="10"/>
      <c r="GI8" s="10"/>
      <c r="GJ8" s="10"/>
      <c r="GK8" s="10"/>
      <c r="GL8" s="10"/>
      <c r="GM8" s="10"/>
      <c r="GN8" s="10"/>
      <c r="GO8" s="10"/>
      <c r="GP8" s="10"/>
      <c r="GQ8" s="10"/>
      <c r="GR8" s="10"/>
      <c r="GS8" s="10"/>
      <c r="GT8" s="10"/>
      <c r="GU8" s="10"/>
      <c r="GV8" s="10"/>
    </row>
    <row r="9" spans="1:204" ht="16.350000000000001" customHeight="1">
      <c r="A9" s="29"/>
      <c r="B9" s="29"/>
      <c r="AH9" s="1" t="s">
        <v>106</v>
      </c>
      <c r="AN9" s="10"/>
      <c r="AO9" s="1" t="s">
        <v>141</v>
      </c>
      <c r="AU9" s="162">
        <v>0.31</v>
      </c>
      <c r="AV9" s="110"/>
      <c r="AW9" s="1" t="s">
        <v>380</v>
      </c>
      <c r="BB9" s="10"/>
      <c r="BC9" s="10"/>
      <c r="BE9" s="165">
        <v>3</v>
      </c>
      <c r="BF9" s="165"/>
      <c r="BG9" s="53">
        <v>2</v>
      </c>
      <c r="BH9" s="1" t="s">
        <v>381</v>
      </c>
      <c r="BJ9" s="10"/>
      <c r="BK9" s="10"/>
      <c r="BL9" s="10"/>
      <c r="BM9" s="10"/>
      <c r="BN9" s="10"/>
      <c r="BO9" s="10"/>
      <c r="BP9" s="10"/>
      <c r="BQ9" s="10"/>
      <c r="BR9" s="10"/>
      <c r="BS9" s="10"/>
      <c r="BT9" s="10"/>
      <c r="BU9" s="10"/>
      <c r="BV9" s="10"/>
      <c r="BW9" s="10"/>
      <c r="BX9" s="10"/>
      <c r="BY9" s="10"/>
      <c r="BZ9" s="10"/>
      <c r="CA9" s="10"/>
      <c r="CB9" s="10"/>
      <c r="CC9" s="10"/>
      <c r="CD9" s="10"/>
      <c r="CE9" s="10"/>
      <c r="CF9" s="10"/>
      <c r="CG9" s="10"/>
      <c r="CH9" s="10"/>
      <c r="CI9" s="10"/>
      <c r="CJ9" s="10"/>
      <c r="CK9" s="10"/>
      <c r="CL9" s="10"/>
      <c r="CM9" s="10"/>
      <c r="CN9" s="10"/>
      <c r="CO9" s="26"/>
      <c r="CP9" s="61"/>
      <c r="CQ9" s="18"/>
      <c r="CR9" s="62"/>
      <c r="CS9" s="24"/>
      <c r="CT9" s="65"/>
      <c r="CU9" s="65"/>
      <c r="CV9" s="65"/>
      <c r="CW9" s="72"/>
      <c r="CX9" s="19" t="s">
        <v>162</v>
      </c>
      <c r="CY9" s="21"/>
      <c r="CZ9" s="21"/>
      <c r="DA9" s="21"/>
      <c r="DB9" s="21"/>
      <c r="DC9" s="21"/>
      <c r="DD9" s="21"/>
      <c r="DE9" s="49"/>
      <c r="DF9" s="58"/>
      <c r="DG9" s="118"/>
      <c r="DH9" s="118"/>
      <c r="DI9" s="118"/>
      <c r="DJ9" s="119"/>
      <c r="DK9" s="58"/>
      <c r="DL9" s="118"/>
      <c r="DM9" s="118"/>
      <c r="DN9" s="118"/>
      <c r="DO9" s="119"/>
      <c r="DP9" s="58"/>
      <c r="DQ9" s="118"/>
      <c r="DR9" s="118"/>
      <c r="DS9" s="118"/>
      <c r="DT9" s="119"/>
      <c r="DU9" s="64"/>
      <c r="DV9" s="254"/>
      <c r="DW9" s="254"/>
      <c r="DX9" s="254"/>
      <c r="DY9" s="255"/>
      <c r="DZ9" s="58"/>
      <c r="EA9" s="118"/>
      <c r="EB9" s="118"/>
      <c r="EC9" s="118"/>
      <c r="ED9" s="119"/>
      <c r="EE9" s="58"/>
      <c r="EF9" s="118"/>
      <c r="EG9" s="118"/>
      <c r="EH9" s="118"/>
      <c r="EI9" s="119"/>
      <c r="EJ9" s="58"/>
      <c r="EK9" s="118"/>
      <c r="EL9" s="118"/>
      <c r="EM9" s="118"/>
      <c r="EN9" s="119"/>
      <c r="EO9" s="58"/>
      <c r="EP9" s="118"/>
      <c r="EQ9" s="118"/>
      <c r="ER9" s="118"/>
      <c r="ES9" s="119"/>
      <c r="ET9" s="10"/>
      <c r="EU9" s="10"/>
      <c r="EV9" s="10"/>
      <c r="EW9" s="10"/>
      <c r="EX9" s="10"/>
      <c r="EY9" s="10"/>
      <c r="EZ9" s="10"/>
      <c r="FA9" s="10"/>
      <c r="FB9" s="10"/>
      <c r="FC9" s="10"/>
      <c r="FD9" s="10"/>
      <c r="FE9" s="10"/>
      <c r="FF9" s="10"/>
      <c r="FG9" s="10"/>
      <c r="FH9" s="10"/>
      <c r="FI9" s="10"/>
      <c r="FJ9" s="10"/>
      <c r="FK9" s="10"/>
      <c r="FL9" s="10"/>
      <c r="FM9" s="10"/>
      <c r="FN9" s="10"/>
      <c r="FO9" s="10"/>
      <c r="FP9" s="10"/>
      <c r="FQ9" s="10"/>
      <c r="FR9" s="10"/>
      <c r="FS9" s="10"/>
      <c r="FT9" s="10"/>
      <c r="FU9" s="10"/>
      <c r="FV9" s="10"/>
      <c r="FW9" s="10"/>
      <c r="FX9" s="10"/>
      <c r="FY9" s="10"/>
      <c r="FZ9" s="10"/>
      <c r="GA9" s="10"/>
      <c r="GB9" s="10"/>
      <c r="GC9" s="10"/>
      <c r="GD9" s="10"/>
      <c r="GE9" s="10"/>
      <c r="GF9" s="10"/>
      <c r="GG9" s="10"/>
      <c r="GH9" s="10"/>
      <c r="GI9" s="10"/>
      <c r="GJ9" s="10"/>
      <c r="GK9" s="10"/>
      <c r="GL9" s="10"/>
      <c r="GM9" s="10"/>
      <c r="GN9" s="10"/>
      <c r="GO9" s="10"/>
      <c r="GP9" s="10"/>
      <c r="GQ9" s="10"/>
      <c r="GR9" s="10"/>
      <c r="GS9" s="10"/>
      <c r="GT9" s="10"/>
      <c r="GU9" s="10"/>
      <c r="GV9" s="10"/>
    </row>
    <row r="10" spans="1:204" ht="16.350000000000001" customHeight="1" thickBot="1">
      <c r="A10" s="29"/>
      <c r="B10" s="29" t="s">
        <v>46</v>
      </c>
      <c r="AN10" s="10"/>
      <c r="AO10" s="1" t="s">
        <v>382</v>
      </c>
      <c r="AU10" s="2"/>
      <c r="BB10" s="10"/>
      <c r="BC10" s="10"/>
      <c r="BD10" s="10"/>
      <c r="BE10" s="10"/>
      <c r="BI10" s="10"/>
      <c r="BJ10" s="10"/>
      <c r="BK10" s="10" t="s">
        <v>139</v>
      </c>
      <c r="BL10" s="10"/>
      <c r="BM10" s="10"/>
      <c r="BN10" s="10"/>
      <c r="BO10" s="10"/>
      <c r="BP10" s="10"/>
      <c r="BQ10" s="10"/>
      <c r="BR10" s="10"/>
      <c r="BS10" s="10"/>
      <c r="BT10" s="10"/>
      <c r="BU10" s="10"/>
      <c r="BV10" s="10"/>
      <c r="BW10" s="10"/>
      <c r="BX10" s="10"/>
      <c r="BY10" s="10"/>
      <c r="BZ10" s="10"/>
      <c r="CA10" s="10"/>
      <c r="CB10" s="10"/>
      <c r="CC10" s="10"/>
      <c r="CD10" s="10"/>
      <c r="CE10" s="10"/>
      <c r="CF10" s="10"/>
      <c r="CG10" s="10"/>
      <c r="CH10" s="10"/>
      <c r="CI10" s="10"/>
      <c r="CJ10" s="10"/>
      <c r="CK10" s="10"/>
      <c r="CL10" s="10"/>
      <c r="CM10" s="10"/>
      <c r="CN10" s="10"/>
      <c r="CO10" s="26"/>
      <c r="CP10" s="61"/>
      <c r="CQ10" s="18"/>
      <c r="CR10" s="62"/>
      <c r="CS10" s="19" t="s">
        <v>71</v>
      </c>
      <c r="CT10" s="21"/>
      <c r="CU10" s="21"/>
      <c r="CV10" s="21"/>
      <c r="CW10" s="49"/>
      <c r="CX10" s="19" t="s">
        <v>408</v>
      </c>
      <c r="CY10" s="21"/>
      <c r="CZ10" s="21"/>
      <c r="DA10" s="21"/>
      <c r="DB10" s="21"/>
      <c r="DC10" s="21"/>
      <c r="DD10" s="21"/>
      <c r="DE10" s="49"/>
      <c r="DF10" s="58"/>
      <c r="DG10" s="118"/>
      <c r="DH10" s="118"/>
      <c r="DI10" s="118"/>
      <c r="DJ10" s="119"/>
      <c r="DK10" s="58"/>
      <c r="DL10" s="118"/>
      <c r="DM10" s="118"/>
      <c r="DN10" s="118"/>
      <c r="DO10" s="119"/>
      <c r="DP10" s="58"/>
      <c r="DQ10" s="118"/>
      <c r="DR10" s="118"/>
      <c r="DS10" s="118"/>
      <c r="DT10" s="119"/>
      <c r="DU10" s="64"/>
      <c r="DV10" s="254"/>
      <c r="DW10" s="254"/>
      <c r="DX10" s="254"/>
      <c r="DY10" s="255"/>
      <c r="DZ10" s="58"/>
      <c r="EA10" s="118"/>
      <c r="EB10" s="118"/>
      <c r="EC10" s="118"/>
      <c r="ED10" s="119"/>
      <c r="EE10" s="58"/>
      <c r="EF10" s="118"/>
      <c r="EG10" s="118"/>
      <c r="EH10" s="118"/>
      <c r="EI10" s="119"/>
      <c r="EJ10" s="58"/>
      <c r="EK10" s="118"/>
      <c r="EL10" s="118"/>
      <c r="EM10" s="118"/>
      <c r="EN10" s="119"/>
      <c r="EO10" s="58"/>
      <c r="EP10" s="118"/>
      <c r="EQ10" s="118"/>
      <c r="ER10" s="118"/>
      <c r="ES10" s="119"/>
      <c r="ET10" s="10"/>
      <c r="EU10" s="10"/>
      <c r="EV10" s="10"/>
      <c r="EW10" s="10"/>
      <c r="EX10" s="10"/>
      <c r="EY10" s="10"/>
      <c r="EZ10" s="10"/>
      <c r="FA10" s="10"/>
      <c r="FB10" s="10"/>
      <c r="FC10" s="10"/>
      <c r="FD10" s="10"/>
      <c r="FE10" s="10"/>
      <c r="FF10" s="10"/>
      <c r="FG10" s="10"/>
      <c r="FH10" s="10"/>
      <c r="FI10" s="10"/>
      <c r="FJ10" s="10"/>
      <c r="FK10" s="10"/>
      <c r="FL10" s="10"/>
      <c r="FM10" s="10"/>
      <c r="FN10" s="10"/>
      <c r="FO10" s="10"/>
      <c r="FP10" s="10"/>
      <c r="FQ10" s="10"/>
      <c r="FR10" s="10"/>
      <c r="FS10" s="10"/>
      <c r="FT10" s="10"/>
      <c r="FU10" s="10"/>
      <c r="FV10" s="10"/>
      <c r="FW10" s="10"/>
      <c r="FX10" s="10"/>
      <c r="FY10" s="10"/>
      <c r="FZ10" s="10"/>
      <c r="GA10" s="10"/>
      <c r="GB10" s="10"/>
      <c r="GC10" s="10"/>
      <c r="GD10" s="10"/>
      <c r="GE10" s="10"/>
      <c r="GF10" s="10"/>
      <c r="GG10" s="10"/>
      <c r="GH10" s="10"/>
      <c r="GI10" s="10"/>
      <c r="GJ10" s="10"/>
      <c r="GK10" s="10"/>
      <c r="GL10" s="10"/>
      <c r="GM10" s="10"/>
      <c r="GN10" s="10"/>
      <c r="GO10" s="10"/>
      <c r="GP10" s="10"/>
      <c r="GQ10" s="10"/>
      <c r="GR10" s="10"/>
      <c r="GS10" s="10"/>
      <c r="GT10" s="10"/>
      <c r="GU10" s="10"/>
      <c r="GV10" s="10"/>
    </row>
    <row r="11" spans="1:204" ht="16.350000000000001" customHeight="1" thickBot="1">
      <c r="B11" s="25"/>
      <c r="C11" s="1" t="s">
        <v>47</v>
      </c>
      <c r="K11" s="163">
        <v>0.7</v>
      </c>
      <c r="L11" s="163"/>
      <c r="M11" s="1" t="s">
        <v>48</v>
      </c>
      <c r="AA11" s="34"/>
      <c r="AB11" s="34"/>
      <c r="AC11" s="34"/>
      <c r="AD11" s="34"/>
      <c r="AE11" s="34"/>
      <c r="AG11" s="1" t="s">
        <v>370</v>
      </c>
      <c r="BB11" s="10"/>
      <c r="BC11" s="10"/>
      <c r="BD11" s="10"/>
      <c r="BE11" s="10"/>
      <c r="BF11" s="35"/>
      <c r="BG11" s="35"/>
      <c r="BK11" s="10" t="s">
        <v>140</v>
      </c>
      <c r="BL11" s="1" t="s">
        <v>141</v>
      </c>
      <c r="BR11" s="164">
        <v>1</v>
      </c>
      <c r="BS11" s="164"/>
      <c r="BT11" s="1" t="s">
        <v>142</v>
      </c>
      <c r="BZ11" s="10"/>
      <c r="CA11" s="10"/>
      <c r="CB11" s="10"/>
      <c r="CC11" s="10"/>
      <c r="CD11" s="10"/>
      <c r="CE11" s="10"/>
      <c r="CF11" s="10"/>
      <c r="CG11" s="10"/>
      <c r="CH11" s="10"/>
      <c r="CI11" s="10"/>
      <c r="CJ11" s="10"/>
      <c r="CK11" s="10"/>
      <c r="CL11" s="10"/>
      <c r="CM11" s="10"/>
      <c r="CN11" s="10"/>
      <c r="CO11" s="26"/>
      <c r="CP11" s="61"/>
      <c r="CQ11" s="18"/>
      <c r="CR11" s="62"/>
      <c r="CS11" s="22" t="s">
        <v>81</v>
      </c>
      <c r="CT11" s="56"/>
      <c r="CU11" s="56"/>
      <c r="CV11" s="56"/>
      <c r="CW11" s="56"/>
      <c r="CX11" s="56"/>
      <c r="CY11" s="56"/>
      <c r="CZ11" s="56"/>
      <c r="DA11" s="56"/>
      <c r="DB11" s="56"/>
      <c r="DC11" s="56"/>
      <c r="DD11" s="56"/>
      <c r="DE11" s="57"/>
      <c r="DF11" s="64"/>
      <c r="DG11" s="254"/>
      <c r="DH11" s="254"/>
      <c r="DI11" s="254"/>
      <c r="DJ11" s="255"/>
      <c r="DK11" s="58"/>
      <c r="DL11" s="118"/>
      <c r="DM11" s="118"/>
      <c r="DN11" s="118"/>
      <c r="DO11" s="119"/>
      <c r="DP11" s="58"/>
      <c r="DQ11" s="118"/>
      <c r="DR11" s="118"/>
      <c r="DS11" s="118"/>
      <c r="DT11" s="118"/>
      <c r="DU11" s="59" t="s">
        <v>36</v>
      </c>
      <c r="DV11" s="248"/>
      <c r="DW11" s="248"/>
      <c r="DX11" s="248"/>
      <c r="DY11" s="249"/>
      <c r="DZ11" s="54"/>
      <c r="EA11" s="118"/>
      <c r="EB11" s="118"/>
      <c r="EC11" s="118"/>
      <c r="ED11" s="119"/>
      <c r="EE11" s="58"/>
      <c r="EF11" s="118"/>
      <c r="EG11" s="118"/>
      <c r="EH11" s="118"/>
      <c r="EI11" s="119"/>
      <c r="EJ11" s="58"/>
      <c r="EK11" s="118"/>
      <c r="EL11" s="118"/>
      <c r="EM11" s="118"/>
      <c r="EN11" s="119"/>
      <c r="EO11" s="58"/>
      <c r="EP11" s="118"/>
      <c r="EQ11" s="118"/>
      <c r="ER11" s="118"/>
      <c r="ES11" s="119"/>
      <c r="ET11" s="10"/>
      <c r="EU11" s="10"/>
      <c r="EV11" s="10"/>
      <c r="EW11" s="10"/>
      <c r="EX11" s="10"/>
      <c r="EY11" s="10"/>
      <c r="EZ11" s="10"/>
      <c r="FA11" s="10"/>
      <c r="FB11" s="10"/>
      <c r="FC11" s="10"/>
      <c r="FD11" s="10"/>
      <c r="FE11" s="10"/>
      <c r="FF11" s="10"/>
      <c r="FG11" s="10"/>
      <c r="FH11" s="10"/>
      <c r="FI11" s="10"/>
      <c r="FJ11" s="10"/>
      <c r="FK11" s="10"/>
      <c r="FL11" s="10"/>
      <c r="FM11" s="10"/>
      <c r="FN11" s="10"/>
      <c r="FO11" s="10"/>
      <c r="FP11" s="10"/>
      <c r="FQ11" s="10"/>
      <c r="FR11" s="10"/>
      <c r="FS11" s="10"/>
      <c r="FT11" s="10"/>
      <c r="FU11" s="10"/>
      <c r="FV11" s="10"/>
      <c r="FW11" s="10"/>
      <c r="FX11" s="10"/>
      <c r="FY11" s="10"/>
      <c r="FZ11" s="10"/>
      <c r="GA11" s="10"/>
      <c r="GB11" s="10"/>
      <c r="GC11" s="10"/>
      <c r="GD11" s="10"/>
      <c r="GE11" s="10"/>
      <c r="GF11" s="10"/>
      <c r="GG11" s="10"/>
      <c r="GH11" s="10"/>
      <c r="GI11" s="10"/>
      <c r="GJ11" s="10"/>
      <c r="GK11" s="10"/>
      <c r="GL11" s="10"/>
      <c r="GM11" s="10"/>
      <c r="GN11" s="10"/>
      <c r="GO11" s="10"/>
      <c r="GP11" s="10"/>
      <c r="GQ11" s="10"/>
      <c r="GR11" s="10"/>
      <c r="GS11" s="10"/>
      <c r="GT11" s="10"/>
      <c r="GU11" s="10"/>
      <c r="GV11" s="10"/>
    </row>
    <row r="12" spans="1:204" ht="16.350000000000001" customHeight="1" thickBot="1">
      <c r="B12" s="25"/>
      <c r="C12" s="1" t="s">
        <v>49</v>
      </c>
      <c r="K12" s="158">
        <v>6000</v>
      </c>
      <c r="L12" s="159"/>
      <c r="M12" s="1" t="s">
        <v>50</v>
      </c>
      <c r="AA12" s="34"/>
      <c r="AB12" s="34"/>
      <c r="AC12" s="34"/>
      <c r="AD12" s="34"/>
      <c r="AE12" s="34"/>
      <c r="AH12" s="1" t="s">
        <v>107</v>
      </c>
      <c r="AO12" s="1" t="s">
        <v>376</v>
      </c>
      <c r="AZ12" s="162">
        <v>1</v>
      </c>
      <c r="BA12" s="110"/>
      <c r="BB12" s="10" t="s">
        <v>377</v>
      </c>
      <c r="BC12" s="10"/>
      <c r="BD12" s="10"/>
      <c r="BE12" s="10"/>
      <c r="BF12" s="10"/>
      <c r="BG12" s="35"/>
      <c r="BH12" s="35"/>
      <c r="BK12" s="10"/>
      <c r="BL12" s="10"/>
      <c r="BM12" s="1" t="s">
        <v>143</v>
      </c>
      <c r="BN12" s="10"/>
      <c r="BO12" s="10"/>
      <c r="BP12" s="10"/>
      <c r="BQ12" s="10"/>
      <c r="BR12" s="10"/>
      <c r="BS12" s="10"/>
      <c r="BT12" s="10"/>
      <c r="BU12" s="10"/>
      <c r="BV12" s="10"/>
      <c r="BW12" s="10"/>
      <c r="BX12" s="10"/>
      <c r="BY12" s="10"/>
      <c r="BZ12" s="10"/>
      <c r="CA12" s="10"/>
      <c r="CB12" s="10"/>
      <c r="CC12" s="10"/>
      <c r="CD12" s="10"/>
      <c r="CE12" s="10"/>
      <c r="CF12" s="10"/>
      <c r="CG12" s="10"/>
      <c r="CH12" s="10"/>
      <c r="CI12" s="10"/>
      <c r="CJ12" s="10"/>
      <c r="CK12" s="10"/>
      <c r="CL12" s="10"/>
      <c r="CM12" s="10"/>
      <c r="CN12" s="10"/>
      <c r="CO12" s="26"/>
      <c r="CP12" s="61"/>
      <c r="CQ12" s="18"/>
      <c r="CR12" s="62"/>
      <c r="CS12" s="61"/>
      <c r="CT12" s="18"/>
      <c r="CU12" s="18"/>
      <c r="CV12" s="18"/>
      <c r="CW12" s="18"/>
      <c r="CX12" s="19" t="s">
        <v>163</v>
      </c>
      <c r="CY12" s="21"/>
      <c r="CZ12" s="21"/>
      <c r="DA12" s="21"/>
      <c r="DB12" s="21"/>
      <c r="DC12" s="21"/>
      <c r="DD12" s="21"/>
      <c r="DE12" s="21"/>
      <c r="DF12" s="59" t="s">
        <v>197</v>
      </c>
      <c r="DG12" s="248"/>
      <c r="DH12" s="248"/>
      <c r="DI12" s="248"/>
      <c r="DJ12" s="249"/>
      <c r="DK12" s="54"/>
      <c r="DL12" s="118"/>
      <c r="DM12" s="118"/>
      <c r="DN12" s="118"/>
      <c r="DO12" s="119"/>
      <c r="DP12" s="58"/>
      <c r="DQ12" s="118"/>
      <c r="DR12" s="118"/>
      <c r="DS12" s="118"/>
      <c r="DT12" s="119"/>
      <c r="DU12" s="63"/>
      <c r="DV12" s="160"/>
      <c r="DW12" s="160"/>
      <c r="DX12" s="160"/>
      <c r="DY12" s="161"/>
      <c r="DZ12" s="58"/>
      <c r="EA12" s="118"/>
      <c r="EB12" s="118"/>
      <c r="EC12" s="118"/>
      <c r="ED12" s="119"/>
      <c r="EE12" s="58"/>
      <c r="EF12" s="118"/>
      <c r="EG12" s="118"/>
      <c r="EH12" s="118"/>
      <c r="EI12" s="119"/>
      <c r="EJ12" s="58"/>
      <c r="EK12" s="118"/>
      <c r="EL12" s="118"/>
      <c r="EM12" s="118"/>
      <c r="EN12" s="119"/>
      <c r="EO12" s="58"/>
      <c r="EP12" s="118"/>
      <c r="EQ12" s="118"/>
      <c r="ER12" s="118"/>
      <c r="ES12" s="119"/>
      <c r="ET12" s="10"/>
      <c r="EU12" s="10"/>
      <c r="EV12" s="10"/>
      <c r="EW12" s="10"/>
      <c r="EX12" s="10"/>
      <c r="EY12" s="10"/>
      <c r="EZ12" s="10"/>
      <c r="FA12" s="10"/>
      <c r="FB12" s="10"/>
      <c r="FC12" s="10"/>
      <c r="FD12" s="10"/>
      <c r="FE12" s="10"/>
      <c r="FF12" s="10"/>
      <c r="FG12" s="10"/>
      <c r="FH12" s="10"/>
      <c r="FI12" s="10"/>
      <c r="FJ12" s="10"/>
      <c r="FK12" s="10"/>
      <c r="FL12" s="10"/>
      <c r="FM12" s="10"/>
      <c r="FN12" s="10"/>
      <c r="FO12" s="10"/>
      <c r="FP12" s="10"/>
      <c r="FQ12" s="10"/>
      <c r="FR12" s="10"/>
      <c r="FS12" s="10"/>
      <c r="FT12" s="10"/>
      <c r="FU12" s="10"/>
      <c r="FV12" s="10"/>
      <c r="FW12" s="10"/>
      <c r="FX12" s="10"/>
      <c r="FY12" s="10"/>
      <c r="FZ12" s="10"/>
      <c r="GA12" s="10"/>
      <c r="GB12" s="10"/>
      <c r="GC12" s="10"/>
      <c r="GD12" s="10"/>
      <c r="GE12" s="10"/>
      <c r="GF12" s="10"/>
      <c r="GG12" s="10"/>
      <c r="GH12" s="10"/>
      <c r="GI12" s="10"/>
      <c r="GJ12" s="10"/>
      <c r="GK12" s="10"/>
      <c r="GL12" s="10"/>
      <c r="GM12" s="10"/>
      <c r="GN12" s="10"/>
      <c r="GO12" s="10"/>
      <c r="GP12" s="10"/>
      <c r="GQ12" s="10"/>
      <c r="GR12" s="10"/>
      <c r="GS12" s="10"/>
      <c r="GT12" s="10"/>
      <c r="GU12" s="10"/>
      <c r="GV12" s="10"/>
    </row>
    <row r="13" spans="1:204" ht="16.350000000000001" customHeight="1">
      <c r="B13" s="25"/>
      <c r="C13" s="1" t="s">
        <v>51</v>
      </c>
      <c r="J13" s="158">
        <v>10000</v>
      </c>
      <c r="K13" s="159"/>
      <c r="L13" s="159"/>
      <c r="M13" s="1" t="s">
        <v>50</v>
      </c>
      <c r="AA13" s="34"/>
      <c r="AB13" s="34"/>
      <c r="AC13" s="34"/>
      <c r="AD13" s="34"/>
      <c r="AE13" s="34"/>
      <c r="AH13" s="1" t="s">
        <v>108</v>
      </c>
      <c r="AO13" s="1" t="s">
        <v>378</v>
      </c>
      <c r="AZ13" s="162">
        <v>1</v>
      </c>
      <c r="BA13" s="110"/>
      <c r="BB13" s="10" t="s">
        <v>379</v>
      </c>
      <c r="BC13" s="10"/>
      <c r="BD13" s="10"/>
      <c r="BE13" s="10"/>
      <c r="BF13" s="10"/>
      <c r="BG13" s="35"/>
      <c r="BH13" s="35"/>
      <c r="BK13" s="10"/>
      <c r="BL13" s="10"/>
      <c r="BM13" s="1" t="s">
        <v>144</v>
      </c>
      <c r="BN13" s="10"/>
      <c r="BO13" s="10"/>
      <c r="BP13" s="10"/>
      <c r="BQ13" s="10"/>
      <c r="BR13" s="10"/>
      <c r="BS13" s="10"/>
      <c r="BT13" s="10"/>
      <c r="BU13" s="10"/>
      <c r="BV13" s="10"/>
      <c r="BW13" s="10"/>
      <c r="BX13" s="10"/>
      <c r="BY13" s="10"/>
      <c r="BZ13" s="10"/>
      <c r="CA13" s="10"/>
      <c r="CB13" s="10"/>
      <c r="CC13" s="10"/>
      <c r="CD13" s="10"/>
      <c r="CE13" s="10"/>
      <c r="CF13" s="10"/>
      <c r="CG13" s="10"/>
      <c r="CH13" s="10"/>
      <c r="CI13" s="10"/>
      <c r="CJ13" s="10"/>
      <c r="CK13" s="10"/>
      <c r="CL13" s="10"/>
      <c r="CM13" s="10"/>
      <c r="CN13" s="10"/>
      <c r="CO13" s="26"/>
      <c r="CP13" s="61"/>
      <c r="CQ13" s="18"/>
      <c r="CR13" s="62"/>
      <c r="CS13" s="24"/>
      <c r="CT13" s="65"/>
      <c r="CU13" s="65"/>
      <c r="CV13" s="65"/>
      <c r="CW13" s="65"/>
      <c r="CX13" s="19" t="s">
        <v>164</v>
      </c>
      <c r="CY13" s="21"/>
      <c r="CZ13" s="21"/>
      <c r="DA13" s="21"/>
      <c r="DB13" s="21"/>
      <c r="DC13" s="21"/>
      <c r="DD13" s="21"/>
      <c r="DE13" s="49"/>
      <c r="DF13" s="63"/>
      <c r="DG13" s="160"/>
      <c r="DH13" s="160"/>
      <c r="DI13" s="160"/>
      <c r="DJ13" s="161"/>
      <c r="DK13" s="58"/>
      <c r="DL13" s="118"/>
      <c r="DM13" s="118"/>
      <c r="DN13" s="118"/>
      <c r="DO13" s="119"/>
      <c r="DP13" s="58"/>
      <c r="DQ13" s="118"/>
      <c r="DR13" s="118"/>
      <c r="DS13" s="118"/>
      <c r="DT13" s="119"/>
      <c r="DU13" s="58"/>
      <c r="DV13" s="118"/>
      <c r="DW13" s="118"/>
      <c r="DX13" s="118"/>
      <c r="DY13" s="119"/>
      <c r="DZ13" s="58"/>
      <c r="EA13" s="118"/>
      <c r="EB13" s="118"/>
      <c r="EC13" s="118"/>
      <c r="ED13" s="119"/>
      <c r="EE13" s="58"/>
      <c r="EF13" s="118"/>
      <c r="EG13" s="118"/>
      <c r="EH13" s="118"/>
      <c r="EI13" s="119"/>
      <c r="EJ13" s="58"/>
      <c r="EK13" s="118"/>
      <c r="EL13" s="118"/>
      <c r="EM13" s="118"/>
      <c r="EN13" s="119"/>
      <c r="EO13" s="58"/>
      <c r="EP13" s="118"/>
      <c r="EQ13" s="118"/>
      <c r="ER13" s="118"/>
      <c r="ES13" s="119"/>
      <c r="ET13" s="10"/>
      <c r="EU13" s="10"/>
      <c r="EV13" s="10"/>
      <c r="EW13" s="10"/>
      <c r="EX13" s="10"/>
      <c r="EY13" s="10"/>
      <c r="EZ13" s="10"/>
      <c r="FA13" s="10"/>
      <c r="FB13" s="10"/>
      <c r="FC13" s="10"/>
      <c r="FD13" s="10"/>
      <c r="FE13" s="10"/>
      <c r="FF13" s="10"/>
      <c r="FG13" s="10"/>
      <c r="FH13" s="10"/>
      <c r="FI13" s="10"/>
      <c r="FJ13" s="10"/>
      <c r="FK13" s="10"/>
      <c r="FL13" s="10"/>
      <c r="FM13" s="10"/>
      <c r="FN13" s="10"/>
      <c r="FO13" s="10"/>
      <c r="FP13" s="10"/>
      <c r="FQ13" s="10"/>
      <c r="FR13" s="10"/>
      <c r="FS13" s="10"/>
      <c r="FT13" s="10"/>
      <c r="FU13" s="10"/>
      <c r="FV13" s="10"/>
      <c r="FW13" s="10"/>
      <c r="FX13" s="10"/>
      <c r="FY13" s="10"/>
      <c r="FZ13" s="10"/>
      <c r="GA13" s="10"/>
      <c r="GB13" s="10"/>
      <c r="GC13" s="10"/>
      <c r="GD13" s="10"/>
      <c r="GE13" s="10"/>
      <c r="GF13" s="10"/>
      <c r="GG13" s="10"/>
      <c r="GH13" s="10"/>
      <c r="GI13" s="10"/>
      <c r="GJ13" s="10"/>
      <c r="GK13" s="10"/>
      <c r="GL13" s="10"/>
      <c r="GM13" s="10"/>
      <c r="GN13" s="10"/>
      <c r="GO13" s="10"/>
      <c r="GP13" s="10"/>
      <c r="GQ13" s="10"/>
      <c r="GR13" s="10"/>
      <c r="GS13" s="10"/>
      <c r="GT13" s="10"/>
      <c r="GU13" s="10"/>
      <c r="GV13" s="10"/>
    </row>
    <row r="14" spans="1:204" ht="16.350000000000001" customHeight="1" thickBot="1">
      <c r="B14" s="25"/>
      <c r="C14" s="1" t="s">
        <v>52</v>
      </c>
      <c r="AA14" s="34"/>
      <c r="AB14" s="34"/>
      <c r="AC14" s="34"/>
      <c r="AD14" s="34"/>
      <c r="AE14" s="34"/>
      <c r="AG14" s="1" t="s">
        <v>371</v>
      </c>
      <c r="BB14" s="10"/>
      <c r="BC14" s="10"/>
      <c r="BD14" s="10"/>
      <c r="BE14" s="10"/>
      <c r="BF14" s="10"/>
      <c r="BG14" s="10"/>
      <c r="BH14" s="10"/>
      <c r="BI14" s="10"/>
      <c r="BJ14" s="10"/>
      <c r="BK14" s="10"/>
      <c r="BL14" s="1" t="s">
        <v>145</v>
      </c>
      <c r="CN14" s="10"/>
      <c r="CO14" s="26"/>
      <c r="CP14" s="61"/>
      <c r="CQ14" s="18"/>
      <c r="CR14" s="62"/>
      <c r="CS14" s="19" t="s">
        <v>80</v>
      </c>
      <c r="CT14" s="21"/>
      <c r="CU14" s="21"/>
      <c r="CV14" s="21"/>
      <c r="CW14" s="49"/>
      <c r="CX14" s="19" t="s">
        <v>165</v>
      </c>
      <c r="CY14" s="21"/>
      <c r="CZ14" s="21"/>
      <c r="DA14" s="21"/>
      <c r="DB14" s="21"/>
      <c r="DC14" s="21"/>
      <c r="DD14" s="21"/>
      <c r="DE14" s="49"/>
      <c r="DF14" s="58"/>
      <c r="DG14" s="118"/>
      <c r="DH14" s="118"/>
      <c r="DI14" s="118"/>
      <c r="DJ14" s="119"/>
      <c r="DK14" s="58"/>
      <c r="DL14" s="118"/>
      <c r="DM14" s="118"/>
      <c r="DN14" s="118"/>
      <c r="DO14" s="119"/>
      <c r="DP14" s="58"/>
      <c r="DQ14" s="118"/>
      <c r="DR14" s="118"/>
      <c r="DS14" s="118"/>
      <c r="DT14" s="119"/>
      <c r="DU14" s="58"/>
      <c r="DV14" s="118"/>
      <c r="DW14" s="118"/>
      <c r="DX14" s="118"/>
      <c r="DY14" s="119"/>
      <c r="DZ14" s="64"/>
      <c r="EA14" s="254"/>
      <c r="EB14" s="254"/>
      <c r="EC14" s="254"/>
      <c r="ED14" s="255"/>
      <c r="EE14" s="58"/>
      <c r="EF14" s="118"/>
      <c r="EG14" s="118"/>
      <c r="EH14" s="118"/>
      <c r="EI14" s="119"/>
      <c r="EJ14" s="58"/>
      <c r="EK14" s="118"/>
      <c r="EL14" s="118"/>
      <c r="EM14" s="118"/>
      <c r="EN14" s="119"/>
      <c r="EO14" s="58"/>
      <c r="EP14" s="118"/>
      <c r="EQ14" s="118"/>
      <c r="ER14" s="118"/>
      <c r="ES14" s="119"/>
      <c r="ET14" s="10"/>
      <c r="EU14" s="10"/>
      <c r="EV14" s="10"/>
      <c r="EW14" s="10"/>
      <c r="EX14" s="10"/>
      <c r="EY14" s="10"/>
      <c r="EZ14" s="10"/>
      <c r="FA14" s="10"/>
      <c r="FB14" s="10"/>
      <c r="FC14" s="10"/>
      <c r="FD14" s="10"/>
      <c r="FE14" s="10"/>
      <c r="FF14" s="10"/>
      <c r="FG14" s="10"/>
      <c r="FH14" s="10"/>
      <c r="FI14" s="10"/>
      <c r="FJ14" s="10"/>
      <c r="FK14" s="10"/>
      <c r="FL14" s="10"/>
      <c r="FM14" s="10"/>
      <c r="FN14" s="10"/>
      <c r="FO14" s="10"/>
      <c r="FP14" s="10"/>
      <c r="FQ14" s="10"/>
      <c r="FR14" s="10"/>
      <c r="FS14" s="10"/>
      <c r="FT14" s="10"/>
      <c r="FU14" s="10"/>
      <c r="FV14" s="10"/>
      <c r="FW14" s="10"/>
      <c r="FX14" s="10"/>
      <c r="FY14" s="10"/>
      <c r="FZ14" s="10"/>
      <c r="GA14" s="10"/>
      <c r="GB14" s="10"/>
      <c r="GC14" s="10"/>
      <c r="GD14" s="10"/>
      <c r="GE14" s="10"/>
      <c r="GF14" s="10"/>
      <c r="GG14" s="10"/>
      <c r="GH14" s="10"/>
      <c r="GI14" s="10"/>
      <c r="GJ14" s="10"/>
      <c r="GK14" s="10"/>
      <c r="GL14" s="10"/>
      <c r="GM14" s="10"/>
      <c r="GN14" s="10"/>
      <c r="GO14" s="10"/>
      <c r="GP14" s="10"/>
      <c r="GQ14" s="10"/>
      <c r="GR14" s="10"/>
      <c r="GS14" s="10"/>
      <c r="GT14" s="10"/>
      <c r="GU14" s="10"/>
      <c r="GV14" s="10"/>
    </row>
    <row r="15" spans="1:204" ht="16.350000000000001" customHeight="1" thickBot="1">
      <c r="B15" s="25"/>
      <c r="D15" s="1" t="s">
        <v>53</v>
      </c>
      <c r="J15" s="110">
        <v>800</v>
      </c>
      <c r="K15" s="110"/>
      <c r="L15" s="1" t="s">
        <v>55</v>
      </c>
      <c r="AA15" s="34"/>
      <c r="AB15" s="34"/>
      <c r="AC15" s="34"/>
      <c r="AD15" s="34"/>
      <c r="AE15" s="34"/>
      <c r="AG15" s="1" t="s">
        <v>372</v>
      </c>
      <c r="AX15" s="103">
        <v>0.05</v>
      </c>
      <c r="AY15" s="103"/>
      <c r="AZ15" s="1" t="s">
        <v>69</v>
      </c>
      <c r="BA15" s="103">
        <v>0.95</v>
      </c>
      <c r="BB15" s="103"/>
      <c r="BC15" s="10"/>
      <c r="BI15" s="35"/>
      <c r="BJ15" s="35"/>
      <c r="BK15" s="10"/>
      <c r="BL15" s="1" t="s">
        <v>383</v>
      </c>
      <c r="CN15" s="10"/>
      <c r="CO15" s="26"/>
      <c r="CP15" s="61"/>
      <c r="CQ15" s="18"/>
      <c r="CR15" s="62"/>
      <c r="CS15" s="22" t="s">
        <v>79</v>
      </c>
      <c r="CT15" s="56"/>
      <c r="CU15" s="56"/>
      <c r="CV15" s="56"/>
      <c r="CW15" s="56"/>
      <c r="CX15" s="56"/>
      <c r="CY15" s="56"/>
      <c r="CZ15" s="56"/>
      <c r="DA15" s="56"/>
      <c r="DB15" s="56"/>
      <c r="DC15" s="56"/>
      <c r="DD15" s="56"/>
      <c r="DE15" s="57"/>
      <c r="DF15" s="58"/>
      <c r="DG15" s="118"/>
      <c r="DH15" s="118"/>
      <c r="DI15" s="118"/>
      <c r="DJ15" s="119"/>
      <c r="DK15" s="58"/>
      <c r="DL15" s="118">
        <v>0</v>
      </c>
      <c r="DM15" s="118"/>
      <c r="DN15" s="118"/>
      <c r="DO15" s="119"/>
      <c r="DP15" s="58"/>
      <c r="DQ15" s="118">
        <v>0</v>
      </c>
      <c r="DR15" s="118"/>
      <c r="DS15" s="118"/>
      <c r="DT15" s="119"/>
      <c r="DU15" s="58"/>
      <c r="DV15" s="118">
        <v>0</v>
      </c>
      <c r="DW15" s="118"/>
      <c r="DX15" s="118"/>
      <c r="DY15" s="118"/>
      <c r="DZ15" s="59" t="s">
        <v>198</v>
      </c>
      <c r="EA15" s="248"/>
      <c r="EB15" s="248"/>
      <c r="EC15" s="248"/>
      <c r="ED15" s="249"/>
      <c r="EE15" s="54"/>
      <c r="EF15" s="118"/>
      <c r="EG15" s="118"/>
      <c r="EH15" s="118"/>
      <c r="EI15" s="119"/>
      <c r="EJ15" s="58"/>
      <c r="EK15" s="118">
        <v>13910</v>
      </c>
      <c r="EL15" s="118"/>
      <c r="EM15" s="118"/>
      <c r="EN15" s="119"/>
      <c r="EO15" s="58"/>
      <c r="EP15" s="118">
        <v>0</v>
      </c>
      <c r="EQ15" s="118"/>
      <c r="ER15" s="118"/>
      <c r="ES15" s="119"/>
      <c r="ET15" s="10"/>
      <c r="EU15" s="10"/>
      <c r="EV15" s="10"/>
      <c r="EW15" s="10"/>
      <c r="EX15" s="10"/>
      <c r="EY15" s="10"/>
      <c r="EZ15" s="10"/>
      <c r="FA15" s="10"/>
      <c r="FB15" s="10"/>
      <c r="FC15" s="10"/>
      <c r="FD15" s="10"/>
      <c r="FE15" s="10"/>
      <c r="FF15" s="10"/>
      <c r="FG15" s="10"/>
      <c r="FH15" s="10"/>
      <c r="FI15" s="10"/>
      <c r="FJ15" s="10"/>
      <c r="FK15" s="10"/>
      <c r="FL15" s="10"/>
      <c r="FM15" s="10"/>
      <c r="FN15" s="10"/>
      <c r="FO15" s="10"/>
      <c r="FP15" s="10"/>
      <c r="FQ15" s="10"/>
      <c r="FR15" s="10"/>
      <c r="FS15" s="10"/>
      <c r="FT15" s="10"/>
      <c r="FU15" s="10"/>
      <c r="FV15" s="10"/>
      <c r="FW15" s="10"/>
      <c r="FX15" s="10"/>
      <c r="FY15" s="10"/>
      <c r="FZ15" s="10"/>
      <c r="GA15" s="10"/>
      <c r="GB15" s="10"/>
      <c r="GC15" s="10"/>
      <c r="GD15" s="10"/>
      <c r="GE15" s="10"/>
      <c r="GF15" s="10"/>
      <c r="GG15" s="10"/>
      <c r="GH15" s="10"/>
      <c r="GI15" s="10"/>
      <c r="GJ15" s="10"/>
      <c r="GK15" s="10"/>
      <c r="GL15" s="10"/>
      <c r="GM15" s="10"/>
      <c r="GN15" s="10"/>
      <c r="GO15" s="10"/>
      <c r="GP15" s="10"/>
      <c r="GQ15" s="10"/>
      <c r="GR15" s="10"/>
      <c r="GS15" s="10"/>
      <c r="GT15" s="10"/>
      <c r="GU15" s="10"/>
      <c r="GV15" s="10"/>
    </row>
    <row r="16" spans="1:204" ht="16.350000000000001" customHeight="1">
      <c r="B16" s="25"/>
      <c r="D16" s="1" t="s">
        <v>54</v>
      </c>
      <c r="J16" s="110">
        <v>150</v>
      </c>
      <c r="K16" s="110"/>
      <c r="L16" s="1" t="s">
        <v>55</v>
      </c>
      <c r="AA16" s="34"/>
      <c r="AB16" s="34"/>
      <c r="AC16" s="34"/>
      <c r="AD16" s="34"/>
      <c r="AE16" s="34"/>
      <c r="AH16" s="10"/>
      <c r="AI16" s="10"/>
      <c r="AJ16" s="10"/>
      <c r="AK16" s="10"/>
      <c r="AL16" s="10"/>
      <c r="AM16" s="10"/>
      <c r="AN16" s="10"/>
      <c r="AO16" s="10"/>
      <c r="AP16" s="10"/>
      <c r="AQ16" s="10"/>
      <c r="AR16" s="10"/>
      <c r="AS16" s="10"/>
      <c r="AT16" s="10"/>
      <c r="AU16" s="10"/>
      <c r="AV16" s="10"/>
      <c r="AW16" s="10"/>
      <c r="AX16" s="10"/>
      <c r="AY16" s="10"/>
      <c r="AZ16" s="10"/>
      <c r="BA16" s="10"/>
      <c r="BB16" s="35"/>
      <c r="BC16" s="35"/>
      <c r="BG16" s="10"/>
      <c r="BH16" s="10"/>
      <c r="BI16" s="10"/>
      <c r="BJ16" s="10"/>
      <c r="BK16" s="10"/>
      <c r="BL16" s="1" t="s">
        <v>146</v>
      </c>
      <c r="CN16" s="10"/>
      <c r="CO16" s="26"/>
      <c r="CP16" s="61"/>
      <c r="CQ16" s="18"/>
      <c r="CR16" s="62"/>
      <c r="CS16" s="61"/>
      <c r="CT16" s="18"/>
      <c r="CU16" s="18"/>
      <c r="CV16" s="18"/>
      <c r="CW16" s="18"/>
      <c r="CX16" s="19" t="s">
        <v>166</v>
      </c>
      <c r="CY16" s="21"/>
      <c r="CZ16" s="21"/>
      <c r="DA16" s="21"/>
      <c r="DB16" s="21"/>
      <c r="DC16" s="21"/>
      <c r="DD16" s="21"/>
      <c r="DE16" s="49"/>
      <c r="DF16" s="58"/>
      <c r="DG16" s="118"/>
      <c r="DH16" s="118"/>
      <c r="DI16" s="118"/>
      <c r="DJ16" s="119"/>
      <c r="DK16" s="58"/>
      <c r="DL16" s="118"/>
      <c r="DM16" s="118"/>
      <c r="DN16" s="118"/>
      <c r="DO16" s="119"/>
      <c r="DP16" s="58"/>
      <c r="DQ16" s="118"/>
      <c r="DR16" s="118"/>
      <c r="DS16" s="118"/>
      <c r="DT16" s="119"/>
      <c r="DU16" s="58"/>
      <c r="DV16" s="118"/>
      <c r="DW16" s="118"/>
      <c r="DX16" s="118"/>
      <c r="DY16" s="119"/>
      <c r="DZ16" s="63"/>
      <c r="EA16" s="160"/>
      <c r="EB16" s="160"/>
      <c r="EC16" s="160"/>
      <c r="ED16" s="161"/>
      <c r="EE16" s="58"/>
      <c r="EF16" s="118"/>
      <c r="EG16" s="118"/>
      <c r="EH16" s="118"/>
      <c r="EI16" s="119"/>
      <c r="EJ16" s="58"/>
      <c r="EK16" s="118">
        <v>50</v>
      </c>
      <c r="EL16" s="118"/>
      <c r="EM16" s="118"/>
      <c r="EN16" s="119"/>
      <c r="EO16" s="58"/>
      <c r="EP16" s="118"/>
      <c r="EQ16" s="118"/>
      <c r="ER16" s="118"/>
      <c r="ES16" s="119"/>
      <c r="ET16" s="10"/>
      <c r="EU16" s="10"/>
      <c r="EV16" s="10"/>
      <c r="EW16" s="10"/>
      <c r="EX16" s="10"/>
      <c r="EY16" s="10"/>
      <c r="EZ16" s="10"/>
      <c r="FA16" s="10"/>
      <c r="FB16" s="10"/>
      <c r="FC16" s="10"/>
      <c r="FD16" s="10"/>
      <c r="FE16" s="10"/>
      <c r="FF16" s="10"/>
      <c r="FG16" s="10"/>
      <c r="FH16" s="10"/>
      <c r="FI16" s="10"/>
      <c r="FJ16" s="10"/>
      <c r="FK16" s="10"/>
      <c r="FL16" s="10"/>
      <c r="FM16" s="10"/>
      <c r="FN16" s="10"/>
      <c r="FO16" s="10"/>
      <c r="FP16" s="10"/>
      <c r="FQ16" s="10"/>
      <c r="FR16" s="10"/>
      <c r="FS16" s="10"/>
      <c r="FT16" s="10"/>
      <c r="FU16" s="10"/>
      <c r="FV16" s="10"/>
      <c r="FW16" s="10"/>
      <c r="FX16" s="10"/>
      <c r="FY16" s="10"/>
      <c r="FZ16" s="10"/>
      <c r="GA16" s="10"/>
      <c r="GB16" s="10"/>
      <c r="GC16" s="10"/>
      <c r="GD16" s="10"/>
      <c r="GE16" s="10"/>
      <c r="GF16" s="10"/>
      <c r="GG16" s="10"/>
      <c r="GH16" s="10"/>
      <c r="GI16" s="10"/>
      <c r="GJ16" s="10"/>
      <c r="GK16" s="10"/>
      <c r="GL16" s="10"/>
      <c r="GM16" s="10"/>
      <c r="GN16" s="10"/>
      <c r="GO16" s="10"/>
      <c r="GP16" s="10"/>
      <c r="GQ16" s="10"/>
      <c r="GR16" s="10"/>
      <c r="GS16" s="10"/>
      <c r="GT16" s="10"/>
      <c r="GU16" s="10"/>
      <c r="GV16" s="10"/>
    </row>
    <row r="17" spans="1:204" ht="16.350000000000001" customHeight="1">
      <c r="A17" s="29"/>
      <c r="AH17" s="10"/>
      <c r="AI17" s="10"/>
      <c r="AJ17" s="10"/>
      <c r="AK17" s="10"/>
      <c r="AL17" s="10"/>
      <c r="AM17" s="10"/>
      <c r="AN17" s="10"/>
      <c r="AO17" s="10"/>
      <c r="AP17" s="10"/>
      <c r="AQ17" s="10"/>
      <c r="AR17" s="10"/>
      <c r="AS17" s="10"/>
      <c r="AT17" s="10"/>
      <c r="AU17" s="10"/>
      <c r="AV17" s="10"/>
      <c r="AW17" s="10"/>
      <c r="AX17" s="10"/>
      <c r="AY17" s="10"/>
      <c r="AZ17" s="10"/>
      <c r="BA17" s="10"/>
      <c r="BB17" s="10"/>
      <c r="BC17" s="10"/>
      <c r="BD17" s="10"/>
      <c r="BE17" s="10"/>
      <c r="BF17" s="32"/>
      <c r="BG17" s="10"/>
      <c r="BH17" s="10"/>
      <c r="BI17" s="10"/>
      <c r="BJ17" s="10"/>
      <c r="BK17" s="10"/>
      <c r="BL17" s="1" t="s">
        <v>147</v>
      </c>
      <c r="CN17" s="10"/>
      <c r="CO17" s="26"/>
      <c r="CP17" s="61"/>
      <c r="CQ17" s="18"/>
      <c r="CR17" s="62"/>
      <c r="CS17" s="61"/>
      <c r="CT17" s="18"/>
      <c r="CU17" s="18"/>
      <c r="CV17" s="18"/>
      <c r="CW17" s="18"/>
      <c r="CX17" s="19" t="s">
        <v>167</v>
      </c>
      <c r="CY17" s="21"/>
      <c r="CZ17" s="21"/>
      <c r="DA17" s="21"/>
      <c r="DB17" s="21"/>
      <c r="DC17" s="21"/>
      <c r="DD17" s="21"/>
      <c r="DE17" s="49"/>
      <c r="DF17" s="58"/>
      <c r="DG17" s="118"/>
      <c r="DH17" s="118"/>
      <c r="DI17" s="118"/>
      <c r="DJ17" s="119"/>
      <c r="DK17" s="58"/>
      <c r="DL17" s="118"/>
      <c r="DM17" s="118"/>
      <c r="DN17" s="118"/>
      <c r="DO17" s="119"/>
      <c r="DP17" s="58"/>
      <c r="DQ17" s="118"/>
      <c r="DR17" s="118"/>
      <c r="DS17" s="118"/>
      <c r="DT17" s="119"/>
      <c r="DU17" s="58"/>
      <c r="DV17" s="118"/>
      <c r="DW17" s="118"/>
      <c r="DX17" s="118"/>
      <c r="DY17" s="119"/>
      <c r="DZ17" s="58"/>
      <c r="EA17" s="118"/>
      <c r="EB17" s="118"/>
      <c r="EC17" s="118"/>
      <c r="ED17" s="119"/>
      <c r="EE17" s="58"/>
      <c r="EF17" s="118"/>
      <c r="EG17" s="118"/>
      <c r="EH17" s="118"/>
      <c r="EI17" s="119"/>
      <c r="EJ17" s="58"/>
      <c r="EK17" s="118"/>
      <c r="EL17" s="118"/>
      <c r="EM17" s="118"/>
      <c r="EN17" s="119"/>
      <c r="EO17" s="58"/>
      <c r="EP17" s="118"/>
      <c r="EQ17" s="118"/>
      <c r="ER17" s="118"/>
      <c r="ES17" s="119"/>
      <c r="ET17" s="10"/>
      <c r="EU17" s="10"/>
      <c r="EV17" s="10"/>
      <c r="EW17" s="10"/>
      <c r="EX17" s="10"/>
      <c r="EY17" s="10"/>
      <c r="EZ17" s="10"/>
      <c r="FA17" s="10"/>
      <c r="FB17" s="10"/>
      <c r="FC17" s="10"/>
      <c r="FD17" s="10"/>
      <c r="FE17" s="10"/>
      <c r="FF17" s="10"/>
      <c r="FG17" s="10"/>
      <c r="FH17" s="10"/>
      <c r="FI17" s="10"/>
      <c r="FJ17" s="10"/>
      <c r="FK17" s="10"/>
      <c r="FL17" s="10"/>
      <c r="FM17" s="10"/>
      <c r="FN17" s="10"/>
      <c r="FO17" s="10"/>
      <c r="FP17" s="10"/>
      <c r="FQ17" s="10"/>
      <c r="FR17" s="10"/>
      <c r="FS17" s="10"/>
      <c r="FT17" s="10"/>
      <c r="FU17" s="10"/>
      <c r="FV17" s="10"/>
      <c r="FW17" s="10"/>
      <c r="FX17" s="10"/>
      <c r="FY17" s="10"/>
      <c r="FZ17" s="10"/>
      <c r="GA17" s="10"/>
      <c r="GB17" s="10"/>
      <c r="GC17" s="10"/>
      <c r="GD17" s="10"/>
      <c r="GE17" s="10"/>
      <c r="GF17" s="10"/>
      <c r="GG17" s="10"/>
      <c r="GH17" s="10"/>
      <c r="GI17" s="10"/>
      <c r="GJ17" s="10"/>
      <c r="GK17" s="10"/>
      <c r="GL17" s="10"/>
      <c r="GM17" s="10"/>
      <c r="GN17" s="10"/>
      <c r="GO17" s="10"/>
      <c r="GP17" s="10"/>
      <c r="GQ17" s="10"/>
      <c r="GR17" s="10"/>
      <c r="GS17" s="10"/>
      <c r="GT17" s="10"/>
      <c r="GU17" s="10"/>
      <c r="GV17" s="10"/>
    </row>
    <row r="18" spans="1:204" ht="16.350000000000001" customHeight="1" thickBot="1">
      <c r="B18" s="39" t="s">
        <v>56</v>
      </c>
      <c r="K18" s="35"/>
      <c r="L18" s="35"/>
      <c r="AA18" s="34"/>
      <c r="AB18" s="34"/>
      <c r="AC18" s="34"/>
      <c r="AD18" s="34"/>
      <c r="AE18" s="34"/>
      <c r="AG18" s="1" t="s">
        <v>109</v>
      </c>
      <c r="AH18" s="10"/>
      <c r="AI18" s="10"/>
      <c r="AJ18" s="10"/>
      <c r="AK18" s="10"/>
      <c r="AL18" s="10"/>
      <c r="AM18" s="10"/>
      <c r="AN18" s="10"/>
      <c r="AO18" s="10"/>
      <c r="AP18" s="10"/>
      <c r="AQ18" s="10"/>
      <c r="AR18" s="10"/>
      <c r="AS18" s="10"/>
      <c r="AT18" s="10"/>
      <c r="AU18" s="10"/>
      <c r="AV18" s="10"/>
      <c r="AW18" s="10"/>
      <c r="AX18" s="10"/>
      <c r="AY18" s="10"/>
      <c r="AZ18" s="10"/>
      <c r="BA18" s="10"/>
      <c r="BB18" s="10"/>
      <c r="BC18" s="32"/>
      <c r="BD18" s="10"/>
      <c r="BE18" s="10"/>
      <c r="BF18" s="10"/>
      <c r="BG18" s="10"/>
      <c r="BH18" s="10"/>
      <c r="BI18" s="10"/>
      <c r="BJ18" s="10"/>
      <c r="BK18" s="10"/>
      <c r="BL18" s="1" t="s">
        <v>148</v>
      </c>
      <c r="CN18" s="10"/>
      <c r="CO18" s="26"/>
      <c r="CP18" s="61"/>
      <c r="CQ18" s="18"/>
      <c r="CR18" s="62"/>
      <c r="CS18" s="24"/>
      <c r="CT18" s="65"/>
      <c r="CU18" s="65"/>
      <c r="CV18" s="65"/>
      <c r="CW18" s="65"/>
      <c r="CX18" s="19" t="s">
        <v>168</v>
      </c>
      <c r="CY18" s="21"/>
      <c r="CZ18" s="21"/>
      <c r="DA18" s="21"/>
      <c r="DB18" s="21"/>
      <c r="DC18" s="21"/>
      <c r="DD18" s="21"/>
      <c r="DE18" s="49"/>
      <c r="DF18" s="64"/>
      <c r="DG18" s="254"/>
      <c r="DH18" s="254"/>
      <c r="DI18" s="254"/>
      <c r="DJ18" s="255"/>
      <c r="DK18" s="58"/>
      <c r="DL18" s="118"/>
      <c r="DM18" s="118"/>
      <c r="DN18" s="118"/>
      <c r="DO18" s="119"/>
      <c r="DP18" s="58"/>
      <c r="DQ18" s="118"/>
      <c r="DR18" s="118"/>
      <c r="DS18" s="118"/>
      <c r="DT18" s="119"/>
      <c r="DU18" s="58"/>
      <c r="DV18" s="118"/>
      <c r="DW18" s="118"/>
      <c r="DX18" s="118"/>
      <c r="DY18" s="119"/>
      <c r="DZ18" s="58"/>
      <c r="EA18" s="118"/>
      <c r="EB18" s="118"/>
      <c r="EC18" s="118"/>
      <c r="ED18" s="119"/>
      <c r="EE18" s="58"/>
      <c r="EF18" s="118"/>
      <c r="EG18" s="118"/>
      <c r="EH18" s="118"/>
      <c r="EI18" s="119"/>
      <c r="EJ18" s="58"/>
      <c r="EK18" s="118"/>
      <c r="EL18" s="118"/>
      <c r="EM18" s="118"/>
      <c r="EN18" s="119"/>
      <c r="EO18" s="58"/>
      <c r="EP18" s="118"/>
      <c r="EQ18" s="118"/>
      <c r="ER18" s="118"/>
      <c r="ES18" s="119"/>
      <c r="ET18" s="10"/>
      <c r="EU18" s="10"/>
      <c r="EV18" s="10"/>
      <c r="EW18" s="10"/>
      <c r="EX18" s="10"/>
      <c r="EY18" s="10"/>
      <c r="EZ18" s="10"/>
      <c r="FA18" s="10"/>
      <c r="FB18" s="10"/>
      <c r="FC18" s="10"/>
      <c r="FD18" s="10"/>
      <c r="FE18" s="10"/>
      <c r="FF18" s="10"/>
      <c r="FG18" s="10"/>
      <c r="FH18" s="10"/>
      <c r="FI18" s="10"/>
      <c r="FJ18" s="10"/>
      <c r="FK18" s="10"/>
      <c r="FL18" s="10"/>
      <c r="FM18" s="10"/>
      <c r="FN18" s="10"/>
      <c r="FO18" s="10"/>
      <c r="FP18" s="10"/>
      <c r="FQ18" s="10"/>
      <c r="FR18" s="10"/>
      <c r="FS18" s="10"/>
      <c r="FT18" s="10"/>
      <c r="FU18" s="10"/>
      <c r="FV18" s="10"/>
      <c r="FW18" s="10"/>
      <c r="FX18" s="10"/>
      <c r="FY18" s="10"/>
      <c r="FZ18" s="10"/>
      <c r="GA18" s="10"/>
      <c r="GB18" s="10"/>
      <c r="GC18" s="10"/>
      <c r="GD18" s="10"/>
      <c r="GE18" s="10"/>
      <c r="GF18" s="10"/>
      <c r="GG18" s="10"/>
      <c r="GH18" s="10"/>
      <c r="GI18" s="10"/>
      <c r="GJ18" s="10"/>
      <c r="GK18" s="10"/>
      <c r="GL18" s="10"/>
      <c r="GM18" s="10"/>
      <c r="GN18" s="10"/>
      <c r="GO18" s="10"/>
      <c r="GP18" s="10"/>
      <c r="GQ18" s="10"/>
      <c r="GR18" s="10"/>
      <c r="GS18" s="10"/>
      <c r="GT18" s="10"/>
      <c r="GU18" s="10"/>
      <c r="GV18" s="10"/>
    </row>
    <row r="19" spans="1:204" ht="16.350000000000001" customHeight="1" thickBot="1">
      <c r="B19" s="25"/>
      <c r="C19" s="1" t="s">
        <v>57</v>
      </c>
      <c r="K19" s="158">
        <v>5500</v>
      </c>
      <c r="L19" s="159"/>
      <c r="M19" s="1" t="s">
        <v>50</v>
      </c>
      <c r="N19" s="1" t="s">
        <v>59</v>
      </c>
      <c r="AA19" s="34"/>
      <c r="AB19" s="34"/>
      <c r="AC19" s="34"/>
      <c r="AD19" s="34"/>
      <c r="AE19" s="34"/>
      <c r="AH19" s="1" t="s">
        <v>110</v>
      </c>
      <c r="AV19" s="10"/>
      <c r="AW19" s="10"/>
      <c r="AX19" s="10"/>
      <c r="AY19" s="10"/>
      <c r="AZ19" s="10"/>
      <c r="BA19" s="10"/>
      <c r="BB19" s="10"/>
      <c r="BC19" s="10"/>
      <c r="BD19" s="10"/>
      <c r="BE19" s="10"/>
      <c r="BF19" s="10"/>
      <c r="BG19" s="10"/>
      <c r="BH19" s="10"/>
      <c r="BI19" s="10"/>
      <c r="BJ19" s="10"/>
      <c r="BK19" s="10"/>
      <c r="BL19" s="1" t="s">
        <v>384</v>
      </c>
      <c r="CH19" s="1" t="s">
        <v>149</v>
      </c>
      <c r="CN19" s="10"/>
      <c r="CO19" s="10"/>
      <c r="CP19" s="7"/>
      <c r="CR19" s="8"/>
      <c r="CS19" s="66" t="s">
        <v>169</v>
      </c>
      <c r="CT19" s="67"/>
      <c r="CU19" s="67"/>
      <c r="CV19" s="67"/>
      <c r="CW19" s="67"/>
      <c r="CX19" s="67"/>
      <c r="CY19" s="67"/>
      <c r="CZ19" s="67"/>
      <c r="DA19" s="67"/>
      <c r="DB19" s="67"/>
      <c r="DC19" s="67"/>
      <c r="DD19" s="67"/>
      <c r="DE19" s="67"/>
      <c r="DF19" s="68" t="s">
        <v>199</v>
      </c>
      <c r="DG19" s="246"/>
      <c r="DH19" s="246"/>
      <c r="DI19" s="246"/>
      <c r="DJ19" s="247"/>
      <c r="DK19" s="69"/>
      <c r="DL19" s="142"/>
      <c r="DM19" s="142"/>
      <c r="DN19" s="142"/>
      <c r="DO19" s="143"/>
      <c r="DP19" s="70"/>
      <c r="DQ19" s="142"/>
      <c r="DR19" s="142"/>
      <c r="DS19" s="142"/>
      <c r="DT19" s="143"/>
      <c r="DU19" s="70"/>
      <c r="DV19" s="142"/>
      <c r="DW19" s="142"/>
      <c r="DX19" s="142"/>
      <c r="DY19" s="143"/>
      <c r="DZ19" s="70"/>
      <c r="EA19" s="142">
        <v>3075</v>
      </c>
      <c r="EB19" s="142"/>
      <c r="EC19" s="142"/>
      <c r="ED19" s="143"/>
      <c r="EE19" s="70" t="s">
        <v>212</v>
      </c>
      <c r="EF19" s="142"/>
      <c r="EG19" s="142"/>
      <c r="EH19" s="142"/>
      <c r="EI19" s="143"/>
      <c r="EJ19" s="70"/>
      <c r="EK19" s="142"/>
      <c r="EL19" s="142"/>
      <c r="EM19" s="142"/>
      <c r="EN19" s="143"/>
      <c r="EO19" s="70"/>
      <c r="EP19" s="142"/>
      <c r="EQ19" s="142"/>
      <c r="ER19" s="142"/>
      <c r="ES19" s="143"/>
      <c r="ET19" s="10"/>
      <c r="EU19" s="10"/>
      <c r="EV19" s="10"/>
      <c r="EW19" s="10"/>
      <c r="EX19" s="10"/>
      <c r="EY19" s="10"/>
      <c r="EZ19" s="10"/>
      <c r="FA19" s="10"/>
      <c r="FB19" s="10"/>
      <c r="FC19" s="10"/>
      <c r="FD19" s="10"/>
      <c r="FE19" s="10"/>
      <c r="FF19" s="10"/>
      <c r="FG19" s="10"/>
      <c r="FH19" s="10"/>
      <c r="FI19" s="10"/>
      <c r="FJ19" s="10"/>
      <c r="FK19" s="10"/>
      <c r="FL19" s="10"/>
      <c r="FM19" s="10"/>
      <c r="FN19" s="10"/>
      <c r="FO19" s="10"/>
      <c r="FP19" s="10"/>
      <c r="FQ19" s="10"/>
      <c r="FR19" s="10"/>
      <c r="FS19" s="10"/>
      <c r="FT19" s="10"/>
      <c r="FU19" s="10"/>
      <c r="FV19" s="10"/>
      <c r="FW19" s="10"/>
      <c r="FX19" s="10"/>
      <c r="FY19" s="10"/>
      <c r="FZ19" s="10"/>
      <c r="GA19" s="10"/>
      <c r="GB19" s="10"/>
      <c r="GC19" s="10"/>
      <c r="GD19" s="10"/>
      <c r="GE19" s="10"/>
      <c r="GF19" s="10"/>
      <c r="GG19" s="10"/>
      <c r="GH19" s="10"/>
      <c r="GI19" s="10"/>
      <c r="GJ19" s="10"/>
      <c r="GK19" s="10"/>
      <c r="GL19" s="10"/>
      <c r="GM19" s="10"/>
      <c r="GN19" s="10"/>
      <c r="GO19" s="10"/>
      <c r="GP19" s="10"/>
      <c r="GQ19" s="10"/>
      <c r="GR19" s="10"/>
      <c r="GS19" s="10"/>
      <c r="GT19" s="10"/>
      <c r="GU19" s="10"/>
      <c r="GV19" s="10"/>
    </row>
    <row r="20" spans="1:204" ht="16.350000000000001" customHeight="1">
      <c r="B20" s="25"/>
      <c r="C20" s="1" t="s">
        <v>58</v>
      </c>
      <c r="J20" s="158">
        <v>42000</v>
      </c>
      <c r="K20" s="159"/>
      <c r="L20" s="159"/>
      <c r="M20" s="1" t="s">
        <v>50</v>
      </c>
      <c r="N20" s="1" t="s">
        <v>60</v>
      </c>
      <c r="AA20" s="34"/>
      <c r="AB20" s="34"/>
      <c r="AC20" s="34"/>
      <c r="AD20" s="34"/>
      <c r="AE20" s="34"/>
      <c r="AH20" s="1" t="s">
        <v>111</v>
      </c>
      <c r="AV20" s="10"/>
      <c r="AW20" s="10"/>
      <c r="AX20" s="10"/>
      <c r="AY20" s="10"/>
      <c r="AZ20" s="10"/>
      <c r="BA20" s="10"/>
      <c r="BB20" s="10"/>
      <c r="BC20" s="10"/>
      <c r="BD20" s="10"/>
      <c r="BE20" s="10"/>
      <c r="BF20" s="10"/>
      <c r="BG20" s="10"/>
      <c r="BH20" s="10"/>
      <c r="BI20" s="10"/>
      <c r="BJ20" s="10"/>
      <c r="BK20" s="10"/>
      <c r="BL20" s="10"/>
      <c r="BM20" s="10"/>
      <c r="BN20" s="10"/>
      <c r="BO20" s="10"/>
      <c r="BP20" s="10"/>
      <c r="BQ20" s="10"/>
      <c r="BR20" s="10"/>
      <c r="BS20" s="10"/>
      <c r="BT20" s="10"/>
      <c r="BU20" s="10"/>
      <c r="BV20" s="10"/>
      <c r="BW20" s="10"/>
      <c r="BX20" s="10"/>
      <c r="BY20" s="10"/>
      <c r="BZ20" s="10"/>
      <c r="CA20" s="10"/>
      <c r="CB20" s="10"/>
      <c r="CC20" s="10"/>
      <c r="CD20" s="10"/>
      <c r="CE20" s="10"/>
      <c r="CF20" s="10"/>
      <c r="CG20" s="10"/>
      <c r="CH20" s="10"/>
      <c r="CI20" s="10"/>
      <c r="CJ20" s="10"/>
      <c r="CK20" s="10"/>
      <c r="CL20" s="10"/>
      <c r="CM20" s="10"/>
      <c r="CN20" s="10"/>
      <c r="CO20" s="10"/>
      <c r="CP20" s="7"/>
      <c r="CR20" s="8"/>
      <c r="CS20" s="3" t="s">
        <v>86</v>
      </c>
      <c r="CT20" s="21"/>
      <c r="CU20" s="21"/>
      <c r="CV20" s="21"/>
      <c r="CW20" s="21"/>
      <c r="CX20" s="21"/>
      <c r="CY20" s="21"/>
      <c r="CZ20" s="21"/>
      <c r="DA20" s="21"/>
      <c r="DB20" s="21"/>
      <c r="DC20" s="21"/>
      <c r="DD20" s="21"/>
      <c r="DE20" s="49"/>
      <c r="DF20" s="63"/>
      <c r="DG20" s="160">
        <v>245</v>
      </c>
      <c r="DH20" s="160"/>
      <c r="DI20" s="160"/>
      <c r="DJ20" s="161"/>
      <c r="DK20" s="58"/>
      <c r="DL20" s="118">
        <v>31</v>
      </c>
      <c r="DM20" s="118"/>
      <c r="DN20" s="118"/>
      <c r="DO20" s="119"/>
      <c r="DP20" s="58"/>
      <c r="DQ20" s="118">
        <v>34</v>
      </c>
      <c r="DR20" s="118"/>
      <c r="DS20" s="118"/>
      <c r="DT20" s="119"/>
      <c r="DU20" s="58"/>
      <c r="DV20" s="118">
        <v>38</v>
      </c>
      <c r="DW20" s="118"/>
      <c r="DX20" s="118"/>
      <c r="DY20" s="119"/>
      <c r="DZ20" s="58"/>
      <c r="EA20" s="118">
        <v>34</v>
      </c>
      <c r="EB20" s="118"/>
      <c r="EC20" s="118"/>
      <c r="ED20" s="119"/>
      <c r="EE20" s="58"/>
      <c r="EF20" s="118">
        <v>36</v>
      </c>
      <c r="EG20" s="118"/>
      <c r="EH20" s="118"/>
      <c r="EI20" s="119"/>
      <c r="EJ20" s="58"/>
      <c r="EK20" s="118">
        <v>38</v>
      </c>
      <c r="EL20" s="118"/>
      <c r="EM20" s="118"/>
      <c r="EN20" s="119"/>
      <c r="EO20" s="58"/>
      <c r="EP20" s="118">
        <v>34</v>
      </c>
      <c r="EQ20" s="118"/>
      <c r="ER20" s="118"/>
      <c r="ES20" s="119"/>
      <c r="ET20" s="10"/>
      <c r="EU20" s="10"/>
      <c r="EV20" s="10"/>
      <c r="EW20" s="10"/>
      <c r="EX20" s="10"/>
      <c r="EY20" s="10"/>
      <c r="EZ20" s="10"/>
      <c r="FA20" s="10"/>
      <c r="FB20" s="10"/>
      <c r="FC20" s="10"/>
      <c r="FD20" s="10"/>
      <c r="FE20" s="10"/>
      <c r="FF20" s="10"/>
      <c r="FG20" s="10"/>
      <c r="FH20" s="10"/>
      <c r="FI20" s="10"/>
      <c r="FJ20" s="10"/>
      <c r="FK20" s="10"/>
      <c r="FL20" s="10"/>
      <c r="FM20" s="10"/>
      <c r="FN20" s="10"/>
      <c r="FO20" s="10"/>
      <c r="FP20" s="10"/>
      <c r="FQ20" s="10"/>
      <c r="FR20" s="10"/>
      <c r="FS20" s="10"/>
      <c r="FT20" s="10"/>
      <c r="FU20" s="10"/>
      <c r="FV20" s="10"/>
      <c r="FW20" s="10"/>
      <c r="FX20" s="10"/>
      <c r="FY20" s="10"/>
      <c r="FZ20" s="10"/>
      <c r="GA20" s="10"/>
      <c r="GB20" s="10"/>
      <c r="GC20" s="10"/>
      <c r="GD20" s="10"/>
      <c r="GE20" s="10"/>
      <c r="GF20" s="10"/>
      <c r="GG20" s="10"/>
      <c r="GH20" s="10"/>
      <c r="GI20" s="10"/>
      <c r="GJ20" s="10"/>
      <c r="GK20" s="10"/>
      <c r="GL20" s="10"/>
      <c r="GM20" s="10"/>
      <c r="GN20" s="10"/>
      <c r="GO20" s="10"/>
      <c r="GP20" s="10"/>
      <c r="GQ20" s="10"/>
      <c r="GR20" s="10"/>
      <c r="GS20" s="10"/>
      <c r="GT20" s="10"/>
      <c r="GU20" s="10"/>
      <c r="GV20" s="10"/>
    </row>
    <row r="21" spans="1:204" ht="16.350000000000001" customHeight="1" thickBot="1">
      <c r="B21" s="25"/>
      <c r="AA21" s="34"/>
      <c r="AB21" s="34"/>
      <c r="AC21" s="34"/>
      <c r="AD21" s="34"/>
      <c r="AE21" s="34"/>
      <c r="AH21" s="1" t="s">
        <v>112</v>
      </c>
      <c r="AV21" s="10"/>
      <c r="AW21" s="10"/>
      <c r="AX21" s="10"/>
      <c r="AY21" s="10"/>
      <c r="AZ21" s="10"/>
      <c r="BA21" s="10"/>
      <c r="BB21" s="10"/>
      <c r="BC21" s="10"/>
      <c r="BD21" s="10"/>
      <c r="BE21" s="10"/>
      <c r="BF21" s="10"/>
      <c r="BG21" s="10"/>
      <c r="BH21" s="10"/>
      <c r="BI21" s="10"/>
      <c r="BJ21" s="10"/>
      <c r="BK21" s="10"/>
      <c r="BL21" s="10"/>
      <c r="BM21" s="1" t="s">
        <v>150</v>
      </c>
      <c r="BO21" s="10"/>
      <c r="BP21" s="10"/>
      <c r="BQ21" s="10"/>
      <c r="BR21" s="10"/>
      <c r="BS21" s="10"/>
      <c r="BT21" s="10"/>
      <c r="BU21" s="10"/>
      <c r="BW21" s="3" t="s">
        <v>151</v>
      </c>
      <c r="BX21" s="151"/>
      <c r="BY21" s="151"/>
      <c r="BZ21" s="152"/>
      <c r="CA21" s="1" t="s">
        <v>55</v>
      </c>
      <c r="CE21" s="10"/>
      <c r="CF21" s="10"/>
      <c r="CG21" s="10"/>
      <c r="CH21" s="10"/>
      <c r="CI21" s="10"/>
      <c r="CJ21" s="10"/>
      <c r="CK21" s="10"/>
      <c r="CL21" s="10"/>
      <c r="CM21" s="10"/>
      <c r="CN21" s="10"/>
      <c r="CO21" s="26"/>
      <c r="CP21" s="61"/>
      <c r="CQ21" s="18"/>
      <c r="CR21" s="62"/>
      <c r="CS21" s="3" t="s">
        <v>88</v>
      </c>
      <c r="CT21" s="21"/>
      <c r="CU21" s="21"/>
      <c r="CV21" s="21"/>
      <c r="CW21" s="21"/>
      <c r="CX21" s="21"/>
      <c r="CY21" s="21"/>
      <c r="CZ21" s="21"/>
      <c r="DA21" s="21"/>
      <c r="DB21" s="21"/>
      <c r="DC21" s="21"/>
      <c r="DD21" s="21"/>
      <c r="DE21" s="49"/>
      <c r="DF21" s="64"/>
      <c r="DG21" s="254"/>
      <c r="DH21" s="254"/>
      <c r="DI21" s="254"/>
      <c r="DJ21" s="255"/>
      <c r="DK21" s="58"/>
      <c r="DL21" s="118"/>
      <c r="DM21" s="118"/>
      <c r="DN21" s="118"/>
      <c r="DO21" s="119"/>
      <c r="DP21" s="58"/>
      <c r="DQ21" s="118"/>
      <c r="DR21" s="118"/>
      <c r="DS21" s="118"/>
      <c r="DT21" s="119"/>
      <c r="DU21" s="58"/>
      <c r="DV21" s="118"/>
      <c r="DW21" s="118"/>
      <c r="DX21" s="118"/>
      <c r="DY21" s="119"/>
      <c r="DZ21" s="58"/>
      <c r="EA21" s="118">
        <v>62</v>
      </c>
      <c r="EB21" s="118"/>
      <c r="EC21" s="118"/>
      <c r="ED21" s="119"/>
      <c r="EE21" s="58"/>
      <c r="EF21" s="118"/>
      <c r="EG21" s="118"/>
      <c r="EH21" s="118"/>
      <c r="EI21" s="119"/>
      <c r="EJ21" s="58"/>
      <c r="EK21" s="118"/>
      <c r="EL21" s="118"/>
      <c r="EM21" s="118"/>
      <c r="EN21" s="119"/>
      <c r="EO21" s="58"/>
      <c r="EP21" s="118"/>
      <c r="EQ21" s="118"/>
      <c r="ER21" s="118"/>
      <c r="ES21" s="119"/>
      <c r="ET21" s="10"/>
      <c r="EU21" s="10"/>
      <c r="EV21" s="10"/>
      <c r="EW21" s="10"/>
      <c r="EX21" s="10"/>
      <c r="EY21" s="10"/>
      <c r="EZ21" s="10"/>
      <c r="FA21" s="10"/>
      <c r="FB21" s="10"/>
      <c r="FC21" s="10"/>
      <c r="FD21" s="10"/>
      <c r="FE21" s="10"/>
      <c r="FF21" s="10"/>
      <c r="FG21" s="10"/>
      <c r="FH21" s="10"/>
      <c r="FI21" s="10"/>
      <c r="FJ21" s="10"/>
      <c r="FK21" s="10"/>
      <c r="FL21" s="10"/>
      <c r="FM21" s="10"/>
      <c r="FN21" s="10"/>
      <c r="FO21" s="10"/>
      <c r="FP21" s="10"/>
      <c r="FQ21" s="10"/>
      <c r="FR21" s="10"/>
      <c r="FS21" s="10"/>
      <c r="FT21" s="10"/>
      <c r="FU21" s="10"/>
      <c r="FV21" s="10"/>
      <c r="FW21" s="10"/>
      <c r="FX21" s="10"/>
      <c r="FY21" s="10"/>
      <c r="FZ21" s="10"/>
      <c r="GA21" s="10"/>
      <c r="GB21" s="10"/>
      <c r="GC21" s="10"/>
      <c r="GD21" s="10"/>
      <c r="GE21" s="10"/>
      <c r="GF21" s="10"/>
      <c r="GG21" s="10"/>
      <c r="GH21" s="10"/>
      <c r="GI21" s="10"/>
      <c r="GJ21" s="10"/>
      <c r="GK21" s="10"/>
      <c r="GL21" s="10"/>
      <c r="GM21" s="10"/>
      <c r="GN21" s="10"/>
      <c r="GO21" s="10"/>
      <c r="GP21" s="10"/>
      <c r="GQ21" s="10"/>
      <c r="GR21" s="10"/>
      <c r="GS21" s="10"/>
      <c r="GT21" s="10"/>
      <c r="GU21" s="10"/>
      <c r="GV21" s="10"/>
    </row>
    <row r="22" spans="1:204" ht="16.350000000000001" customHeight="1" thickBot="1">
      <c r="A22" s="29"/>
      <c r="AH22" s="1" t="s">
        <v>113</v>
      </c>
      <c r="AV22" s="10"/>
      <c r="AW22" s="10"/>
      <c r="AX22" s="10"/>
      <c r="AY22" s="10"/>
      <c r="AZ22" s="10"/>
      <c r="BA22" s="10"/>
      <c r="BB22" s="10"/>
      <c r="BC22" s="10"/>
      <c r="BD22" s="10"/>
      <c r="BE22" s="10"/>
      <c r="BF22" s="10"/>
      <c r="BG22" s="10"/>
      <c r="BH22" s="10"/>
      <c r="BI22" s="10"/>
      <c r="BJ22" s="10"/>
      <c r="BK22" s="10"/>
      <c r="BL22" s="10"/>
      <c r="BO22" s="10"/>
      <c r="BP22" s="10"/>
      <c r="BQ22" s="10"/>
      <c r="BR22" s="10"/>
      <c r="BS22" s="10"/>
      <c r="BT22" s="10"/>
      <c r="BU22" s="10"/>
      <c r="CE22" s="10"/>
      <c r="CF22" s="10"/>
      <c r="CG22" s="10"/>
      <c r="CH22" s="10"/>
      <c r="CI22" s="10"/>
      <c r="CJ22" s="10"/>
      <c r="CK22" s="10"/>
      <c r="CL22" s="10"/>
      <c r="CM22" s="10"/>
      <c r="CN22" s="10"/>
      <c r="CO22" s="26"/>
      <c r="CP22" s="61"/>
      <c r="CQ22" s="18"/>
      <c r="CR22" s="62"/>
      <c r="CS22" s="66" t="s">
        <v>170</v>
      </c>
      <c r="CT22" s="67"/>
      <c r="CU22" s="67"/>
      <c r="CV22" s="67"/>
      <c r="CW22" s="67"/>
      <c r="CX22" s="67"/>
      <c r="CY22" s="67"/>
      <c r="CZ22" s="67"/>
      <c r="DA22" s="67"/>
      <c r="DB22" s="67"/>
      <c r="DC22" s="67"/>
      <c r="DD22" s="67"/>
      <c r="DE22" s="67"/>
      <c r="DF22" s="68" t="s">
        <v>200</v>
      </c>
      <c r="DG22" s="246"/>
      <c r="DH22" s="246"/>
      <c r="DI22" s="246"/>
      <c r="DJ22" s="247"/>
      <c r="DK22" s="69"/>
      <c r="DL22" s="142"/>
      <c r="DM22" s="142"/>
      <c r="DN22" s="142"/>
      <c r="DO22" s="143"/>
      <c r="DP22" s="70"/>
      <c r="DQ22" s="142"/>
      <c r="DR22" s="142"/>
      <c r="DS22" s="142"/>
      <c r="DT22" s="143"/>
      <c r="DU22" s="70"/>
      <c r="DV22" s="142"/>
      <c r="DW22" s="142"/>
      <c r="DX22" s="142"/>
      <c r="DY22" s="143"/>
      <c r="DZ22" s="70"/>
      <c r="EA22" s="142"/>
      <c r="EB22" s="142"/>
      <c r="EC22" s="142"/>
      <c r="ED22" s="143"/>
      <c r="EE22" s="70"/>
      <c r="EF22" s="142"/>
      <c r="EG22" s="142"/>
      <c r="EH22" s="142"/>
      <c r="EI22" s="143"/>
      <c r="EJ22" s="70"/>
      <c r="EK22" s="142"/>
      <c r="EL22" s="142"/>
      <c r="EM22" s="142"/>
      <c r="EN22" s="143"/>
      <c r="EO22" s="71"/>
      <c r="EP22" s="250"/>
      <c r="EQ22" s="250"/>
      <c r="ER22" s="250"/>
      <c r="ES22" s="251"/>
      <c r="ET22" s="10"/>
      <c r="EU22" s="10"/>
      <c r="EV22" s="10"/>
      <c r="EW22" s="10"/>
      <c r="EX22" s="10"/>
      <c r="EY22" s="10"/>
      <c r="EZ22" s="10"/>
      <c r="FA22" s="10"/>
      <c r="FB22" s="10"/>
      <c r="FC22" s="10"/>
      <c r="FD22" s="10"/>
      <c r="FE22" s="10"/>
      <c r="FF22" s="10"/>
      <c r="FG22" s="10"/>
      <c r="FH22" s="10"/>
      <c r="FI22" s="10"/>
      <c r="FJ22" s="10"/>
      <c r="FK22" s="10"/>
      <c r="FL22" s="10"/>
      <c r="FM22" s="10"/>
      <c r="FN22" s="10"/>
      <c r="FO22" s="10"/>
      <c r="FP22" s="10"/>
      <c r="FQ22" s="10"/>
      <c r="FR22" s="10"/>
      <c r="FS22" s="10"/>
      <c r="FT22" s="10"/>
      <c r="FU22" s="10"/>
      <c r="FV22" s="10"/>
      <c r="FW22" s="10"/>
      <c r="FX22" s="10"/>
      <c r="FY22" s="10"/>
      <c r="FZ22" s="10"/>
      <c r="GA22" s="10"/>
      <c r="GB22" s="10"/>
      <c r="GC22" s="10"/>
      <c r="GD22" s="10"/>
      <c r="GE22" s="10"/>
      <c r="GF22" s="10"/>
      <c r="GG22" s="10"/>
      <c r="GH22" s="10"/>
      <c r="GI22" s="10"/>
      <c r="GJ22" s="10"/>
      <c r="GK22" s="10"/>
      <c r="GL22" s="10"/>
      <c r="GM22" s="10"/>
      <c r="GN22" s="10"/>
      <c r="GO22" s="10"/>
      <c r="GP22" s="10"/>
      <c r="GQ22" s="10"/>
      <c r="GR22" s="10"/>
      <c r="GS22" s="10"/>
      <c r="GT22" s="10"/>
      <c r="GU22" s="10"/>
      <c r="GV22" s="10"/>
    </row>
    <row r="23" spans="1:204" ht="16.350000000000001" customHeight="1" thickBot="1">
      <c r="B23" s="1" t="s">
        <v>61</v>
      </c>
      <c r="AH23" s="29"/>
      <c r="BK23" s="10"/>
      <c r="BL23" s="10"/>
      <c r="BM23" s="1" t="s">
        <v>152</v>
      </c>
      <c r="BO23" s="10"/>
      <c r="BP23" s="10"/>
      <c r="BQ23" s="10"/>
      <c r="BR23" s="10"/>
      <c r="BS23" s="10"/>
      <c r="BT23" s="10"/>
      <c r="BU23" s="10"/>
      <c r="BV23" s="3" t="s">
        <v>153</v>
      </c>
      <c r="BW23" s="151"/>
      <c r="BX23" s="151"/>
      <c r="BY23" s="152"/>
      <c r="BZ23" s="1" t="s">
        <v>50</v>
      </c>
      <c r="CE23" s="10"/>
      <c r="CF23" s="10"/>
      <c r="CG23" s="10"/>
      <c r="CH23" s="10"/>
      <c r="CI23" s="10"/>
      <c r="CJ23" s="10"/>
      <c r="CK23" s="10"/>
      <c r="CL23" s="10"/>
      <c r="CM23" s="10"/>
      <c r="CN23" s="10"/>
      <c r="CO23" s="26"/>
      <c r="CP23" s="61"/>
      <c r="CQ23" s="18"/>
      <c r="CR23" s="62"/>
      <c r="CS23" s="3" t="s">
        <v>171</v>
      </c>
      <c r="CT23" s="21"/>
      <c r="CU23" s="21"/>
      <c r="CV23" s="21"/>
      <c r="CW23" s="21"/>
      <c r="CX23" s="21"/>
      <c r="CY23" s="21"/>
      <c r="CZ23" s="21"/>
      <c r="DA23" s="21"/>
      <c r="DB23" s="21"/>
      <c r="DC23" s="21"/>
      <c r="DD23" s="21"/>
      <c r="DE23" s="49"/>
      <c r="DF23" s="63"/>
      <c r="DG23" s="160"/>
      <c r="DH23" s="160"/>
      <c r="DI23" s="160"/>
      <c r="DJ23" s="161"/>
      <c r="DK23" s="58"/>
      <c r="DL23" s="118">
        <v>0</v>
      </c>
      <c r="DM23" s="118"/>
      <c r="DN23" s="118"/>
      <c r="DO23" s="119"/>
      <c r="DP23" s="58"/>
      <c r="DQ23" s="118">
        <v>0</v>
      </c>
      <c r="DR23" s="118"/>
      <c r="DS23" s="118"/>
      <c r="DT23" s="119"/>
      <c r="DU23" s="58"/>
      <c r="DV23" s="118">
        <v>0</v>
      </c>
      <c r="DW23" s="118"/>
      <c r="DX23" s="118"/>
      <c r="DY23" s="119"/>
      <c r="DZ23" s="58"/>
      <c r="EA23" s="118">
        <v>0</v>
      </c>
      <c r="EB23" s="118"/>
      <c r="EC23" s="118"/>
      <c r="ED23" s="119"/>
      <c r="EE23" s="58"/>
      <c r="EF23" s="118">
        <v>0</v>
      </c>
      <c r="EG23" s="118"/>
      <c r="EH23" s="118"/>
      <c r="EI23" s="119"/>
      <c r="EJ23" s="58"/>
      <c r="EK23" s="118">
        <v>0</v>
      </c>
      <c r="EL23" s="118"/>
      <c r="EM23" s="118"/>
      <c r="EN23" s="118"/>
      <c r="EO23" s="59" t="s">
        <v>211</v>
      </c>
      <c r="EP23" s="248"/>
      <c r="EQ23" s="248"/>
      <c r="ER23" s="248"/>
      <c r="ES23" s="249"/>
      <c r="ET23" s="10"/>
      <c r="EU23" s="10"/>
      <c r="EV23" s="10"/>
      <c r="EW23" s="10"/>
      <c r="EX23" s="10"/>
      <c r="EY23" s="10"/>
      <c r="EZ23" s="10"/>
      <c r="FA23" s="10"/>
      <c r="FB23" s="10"/>
      <c r="FC23" s="10"/>
      <c r="FD23" s="10"/>
      <c r="FE23" s="10"/>
      <c r="FF23" s="10"/>
      <c r="FG23" s="10"/>
      <c r="FH23" s="10"/>
      <c r="FI23" s="10"/>
      <c r="FJ23" s="10"/>
      <c r="FK23" s="10"/>
      <c r="FL23" s="10"/>
      <c r="FM23" s="10"/>
      <c r="FN23" s="10"/>
      <c r="FO23" s="10"/>
      <c r="FP23" s="10"/>
      <c r="FQ23" s="10"/>
      <c r="FR23" s="10"/>
      <c r="FS23" s="10"/>
      <c r="FT23" s="10"/>
      <c r="FU23" s="10"/>
      <c r="FV23" s="10"/>
      <c r="FW23" s="10"/>
      <c r="FX23" s="10"/>
      <c r="FY23" s="10"/>
      <c r="FZ23" s="10"/>
      <c r="GA23" s="10"/>
      <c r="GB23" s="10"/>
      <c r="GC23" s="10"/>
      <c r="GD23" s="10"/>
      <c r="GE23" s="10"/>
      <c r="GF23" s="10"/>
      <c r="GG23" s="10"/>
      <c r="GH23" s="10"/>
      <c r="GI23" s="10"/>
      <c r="GJ23" s="10"/>
      <c r="GK23" s="10"/>
      <c r="GL23" s="10"/>
      <c r="GM23" s="10"/>
      <c r="GN23" s="10"/>
      <c r="GO23" s="10"/>
      <c r="GP23" s="10"/>
      <c r="GQ23" s="10"/>
      <c r="GR23" s="10"/>
      <c r="GS23" s="10"/>
      <c r="GT23" s="10"/>
      <c r="GU23" s="10"/>
      <c r="GV23" s="10"/>
    </row>
    <row r="24" spans="1:204" ht="16.350000000000001" customHeight="1" thickBot="1">
      <c r="C24" s="1" t="s">
        <v>62</v>
      </c>
      <c r="AH24" s="148" t="s">
        <v>114</v>
      </c>
      <c r="AI24" s="149"/>
      <c r="AJ24" s="149"/>
      <c r="AK24" s="150"/>
      <c r="AL24" s="148" t="s">
        <v>115</v>
      </c>
      <c r="AM24" s="149"/>
      <c r="AN24" s="149"/>
      <c r="AO24" s="150"/>
      <c r="AP24" s="148" t="s">
        <v>116</v>
      </c>
      <c r="AQ24" s="149"/>
      <c r="AR24" s="149"/>
      <c r="AS24" s="150"/>
      <c r="AT24" s="148" t="s">
        <v>117</v>
      </c>
      <c r="AU24" s="149"/>
      <c r="AV24" s="149"/>
      <c r="AW24" s="150"/>
      <c r="AX24" s="148" t="s">
        <v>118</v>
      </c>
      <c r="AY24" s="149"/>
      <c r="AZ24" s="149"/>
      <c r="BA24" s="150"/>
      <c r="BB24" s="148" t="s">
        <v>119</v>
      </c>
      <c r="BC24" s="149"/>
      <c r="BD24" s="149"/>
      <c r="BE24" s="150"/>
      <c r="BF24" s="148" t="s">
        <v>120</v>
      </c>
      <c r="BG24" s="149"/>
      <c r="BH24" s="149"/>
      <c r="BI24" s="150"/>
      <c r="BJ24" s="30"/>
      <c r="BK24" s="44"/>
      <c r="BL24" s="44"/>
      <c r="BM24" s="30"/>
      <c r="BO24" s="10"/>
      <c r="BP24" s="10"/>
      <c r="BQ24" s="10"/>
      <c r="BR24" s="10"/>
      <c r="BS24" s="10"/>
      <c r="BT24" s="10"/>
      <c r="BU24" s="10"/>
      <c r="CE24" s="10"/>
      <c r="CF24" s="10"/>
      <c r="CG24" s="10"/>
      <c r="CH24" s="10"/>
      <c r="CI24" s="10"/>
      <c r="CJ24" s="10"/>
      <c r="CK24" s="10"/>
      <c r="CL24" s="10"/>
      <c r="CM24" s="10"/>
      <c r="CN24" s="10"/>
      <c r="CO24" s="26"/>
      <c r="CP24" s="24"/>
      <c r="CQ24" s="65"/>
      <c r="CR24" s="72"/>
      <c r="CS24" s="66" t="s">
        <v>172</v>
      </c>
      <c r="CT24" s="67"/>
      <c r="CU24" s="67"/>
      <c r="CV24" s="67"/>
      <c r="CW24" s="67"/>
      <c r="CX24" s="67"/>
      <c r="CY24" s="67"/>
      <c r="CZ24" s="67"/>
      <c r="DA24" s="67"/>
      <c r="DB24" s="67"/>
      <c r="DC24" s="67"/>
      <c r="DD24" s="67"/>
      <c r="DE24" s="73"/>
      <c r="DF24" s="71"/>
      <c r="DG24" s="250"/>
      <c r="DH24" s="250"/>
      <c r="DI24" s="250"/>
      <c r="DJ24" s="251"/>
      <c r="DK24" s="70"/>
      <c r="DL24" s="142"/>
      <c r="DM24" s="142"/>
      <c r="DN24" s="142"/>
      <c r="DO24" s="143"/>
      <c r="DP24" s="70"/>
      <c r="DQ24" s="142"/>
      <c r="DR24" s="142"/>
      <c r="DS24" s="142"/>
      <c r="DT24" s="143"/>
      <c r="DU24" s="70"/>
      <c r="DV24" s="142"/>
      <c r="DW24" s="142"/>
      <c r="DX24" s="142"/>
      <c r="DY24" s="143"/>
      <c r="DZ24" s="70"/>
      <c r="EA24" s="142"/>
      <c r="EB24" s="142"/>
      <c r="EC24" s="142"/>
      <c r="ED24" s="143"/>
      <c r="EE24" s="70"/>
      <c r="EF24" s="142"/>
      <c r="EG24" s="142"/>
      <c r="EH24" s="142"/>
      <c r="EI24" s="143"/>
      <c r="EJ24" s="71"/>
      <c r="EK24" s="250"/>
      <c r="EL24" s="250"/>
      <c r="EM24" s="250"/>
      <c r="EN24" s="251"/>
      <c r="EO24" s="74"/>
      <c r="EP24" s="252"/>
      <c r="EQ24" s="252"/>
      <c r="ER24" s="252"/>
      <c r="ES24" s="253"/>
      <c r="ET24" s="10"/>
      <c r="EU24" s="10"/>
      <c r="EV24" s="10"/>
      <c r="EW24" s="10"/>
      <c r="EX24" s="10"/>
      <c r="EY24" s="10"/>
      <c r="EZ24" s="10"/>
      <c r="FA24" s="10"/>
      <c r="FB24" s="10"/>
      <c r="FC24" s="10"/>
      <c r="FD24" s="10"/>
      <c r="FE24" s="10"/>
      <c r="FF24" s="10"/>
      <c r="FG24" s="10"/>
      <c r="FH24" s="10"/>
      <c r="FI24" s="10"/>
      <c r="FJ24" s="10"/>
      <c r="FK24" s="10"/>
      <c r="FL24" s="10"/>
      <c r="FM24" s="10"/>
      <c r="FN24" s="10"/>
      <c r="FO24" s="10"/>
      <c r="FP24" s="10"/>
      <c r="FQ24" s="10"/>
      <c r="FR24" s="10"/>
      <c r="FS24" s="10"/>
      <c r="FT24" s="10"/>
      <c r="FU24" s="10"/>
      <c r="FV24" s="10"/>
      <c r="FW24" s="10"/>
      <c r="FX24" s="10"/>
      <c r="FY24" s="10"/>
      <c r="FZ24" s="10"/>
      <c r="GA24" s="10"/>
      <c r="GB24" s="10"/>
      <c r="GC24" s="10"/>
      <c r="GD24" s="10"/>
      <c r="GE24" s="10"/>
      <c r="GF24" s="10"/>
      <c r="GG24" s="10"/>
      <c r="GH24" s="10"/>
      <c r="GI24" s="10"/>
      <c r="GJ24" s="10"/>
      <c r="GK24" s="10"/>
      <c r="GL24" s="10"/>
      <c r="GM24" s="10"/>
      <c r="GN24" s="10"/>
      <c r="GO24" s="10"/>
      <c r="GP24" s="10"/>
      <c r="GQ24" s="10"/>
      <c r="GR24" s="10"/>
      <c r="GS24" s="10"/>
      <c r="GT24" s="10"/>
      <c r="GU24" s="10"/>
      <c r="GV24" s="10"/>
    </row>
    <row r="25" spans="1:204" ht="16.350000000000001" customHeight="1" thickBot="1">
      <c r="B25" s="27"/>
      <c r="D25" s="1" t="s">
        <v>63</v>
      </c>
      <c r="H25" s="33"/>
      <c r="I25" s="33"/>
      <c r="J25" s="33"/>
      <c r="K25" s="33"/>
      <c r="L25" s="110">
        <v>300</v>
      </c>
      <c r="M25" s="110"/>
      <c r="N25" s="1" t="s">
        <v>64</v>
      </c>
      <c r="AH25" s="7"/>
      <c r="AK25" s="8"/>
      <c r="AL25" s="7"/>
      <c r="AO25" s="8"/>
      <c r="AP25" s="7"/>
      <c r="AS25" s="8"/>
      <c r="AT25" s="7"/>
      <c r="AW25" s="8"/>
      <c r="AX25" s="7"/>
      <c r="BA25" s="8"/>
      <c r="BB25" s="7"/>
      <c r="BE25" s="8"/>
      <c r="BF25" s="7"/>
      <c r="BI25" s="8"/>
      <c r="BK25" s="10"/>
      <c r="BL25" s="10"/>
      <c r="BM25" s="1" t="s">
        <v>154</v>
      </c>
      <c r="BO25" s="10"/>
      <c r="BP25" s="10"/>
      <c r="BQ25" s="10"/>
      <c r="BR25" s="10"/>
      <c r="BS25" s="10"/>
      <c r="BT25" s="10"/>
      <c r="BU25" s="10"/>
      <c r="BZ25" s="3" t="s">
        <v>155</v>
      </c>
      <c r="CA25" s="151"/>
      <c r="CB25" s="151"/>
      <c r="CC25" s="152"/>
      <c r="CD25" s="1" t="s">
        <v>55</v>
      </c>
      <c r="CF25" s="10"/>
      <c r="CG25" s="10"/>
      <c r="CH25" s="10"/>
      <c r="CI25" s="10"/>
      <c r="CJ25" s="10"/>
      <c r="CK25" s="10"/>
      <c r="CL25" s="10"/>
      <c r="CM25" s="10"/>
      <c r="CN25" s="10"/>
      <c r="CO25" s="26"/>
      <c r="CP25" s="155" t="s">
        <v>190</v>
      </c>
      <c r="CQ25" s="156"/>
      <c r="CR25" s="157"/>
      <c r="CS25" s="22" t="s">
        <v>100</v>
      </c>
      <c r="CT25" s="56"/>
      <c r="CU25" s="56"/>
      <c r="CV25" s="56"/>
      <c r="CW25" s="56"/>
      <c r="CX25" s="56"/>
      <c r="CY25" s="56"/>
      <c r="CZ25" s="56"/>
      <c r="DA25" s="56"/>
      <c r="DB25" s="56"/>
      <c r="DC25" s="56"/>
      <c r="DD25" s="56"/>
      <c r="DE25" s="56"/>
      <c r="DF25" s="59" t="s">
        <v>201</v>
      </c>
      <c r="DG25" s="248"/>
      <c r="DH25" s="248"/>
      <c r="DI25" s="248"/>
      <c r="DJ25" s="249"/>
      <c r="DK25" s="54"/>
      <c r="DL25" s="118"/>
      <c r="DM25" s="118"/>
      <c r="DN25" s="118"/>
      <c r="DO25" s="119"/>
      <c r="DP25" s="58"/>
      <c r="DQ25" s="118"/>
      <c r="DR25" s="118"/>
      <c r="DS25" s="118"/>
      <c r="DT25" s="119"/>
      <c r="DU25" s="58"/>
      <c r="DV25" s="118">
        <v>2900</v>
      </c>
      <c r="DW25" s="118"/>
      <c r="DX25" s="118"/>
      <c r="DY25" s="119"/>
      <c r="DZ25" s="58"/>
      <c r="EA25" s="118"/>
      <c r="EB25" s="118"/>
      <c r="EC25" s="118"/>
      <c r="ED25" s="119"/>
      <c r="EE25" s="58"/>
      <c r="EF25" s="118"/>
      <c r="EG25" s="118"/>
      <c r="EH25" s="118"/>
      <c r="EI25" s="118"/>
      <c r="EJ25" s="59" t="s">
        <v>210</v>
      </c>
      <c r="EK25" s="248"/>
      <c r="EL25" s="248"/>
      <c r="EM25" s="248"/>
      <c r="EN25" s="249"/>
      <c r="EO25" s="54"/>
      <c r="EP25" s="118"/>
      <c r="EQ25" s="118"/>
      <c r="ER25" s="118"/>
      <c r="ES25" s="119"/>
      <c r="ET25" s="10"/>
      <c r="EU25" s="10"/>
      <c r="EV25" s="10"/>
      <c r="EW25" s="10"/>
      <c r="EX25" s="10"/>
      <c r="EY25" s="10"/>
      <c r="EZ25" s="10"/>
      <c r="FA25" s="10"/>
      <c r="FB25" s="10"/>
      <c r="FC25" s="10"/>
      <c r="FD25" s="10"/>
      <c r="FE25" s="10"/>
      <c r="FF25" s="10"/>
      <c r="FG25" s="10"/>
      <c r="FH25" s="10"/>
      <c r="FI25" s="10"/>
      <c r="FJ25" s="10"/>
      <c r="FK25" s="10"/>
      <c r="FL25" s="10"/>
      <c r="FM25" s="10"/>
      <c r="FN25" s="10"/>
      <c r="FO25" s="10"/>
      <c r="FP25" s="10"/>
      <c r="FQ25" s="10"/>
      <c r="FR25" s="10"/>
      <c r="FS25" s="10"/>
      <c r="FT25" s="10"/>
      <c r="FU25" s="10"/>
      <c r="FV25" s="10"/>
      <c r="FW25" s="10"/>
      <c r="FX25" s="10"/>
      <c r="FY25" s="10"/>
      <c r="FZ25" s="10"/>
      <c r="GA25" s="10"/>
      <c r="GB25" s="10"/>
      <c r="GC25" s="10"/>
      <c r="GD25" s="10"/>
      <c r="GE25" s="10"/>
      <c r="GF25" s="10"/>
      <c r="GG25" s="10"/>
      <c r="GH25" s="10"/>
      <c r="GI25" s="10"/>
      <c r="GJ25" s="10"/>
      <c r="GK25" s="10"/>
      <c r="GL25" s="10"/>
      <c r="GM25" s="10"/>
      <c r="GN25" s="10"/>
      <c r="GO25" s="10"/>
      <c r="GP25" s="10"/>
      <c r="GQ25" s="10"/>
      <c r="GR25" s="10"/>
      <c r="GS25" s="10"/>
      <c r="GT25" s="10"/>
      <c r="GU25" s="10"/>
      <c r="GV25" s="10"/>
    </row>
    <row r="26" spans="1:204" ht="16.350000000000001" customHeight="1">
      <c r="B26" s="27"/>
      <c r="D26" s="1" t="s">
        <v>65</v>
      </c>
      <c r="H26" s="33"/>
      <c r="I26" s="33"/>
      <c r="J26" s="33"/>
      <c r="K26" s="33"/>
      <c r="L26" s="110">
        <v>15</v>
      </c>
      <c r="M26" s="110"/>
      <c r="N26" s="1" t="s">
        <v>64</v>
      </c>
      <c r="P26" s="33"/>
      <c r="Q26" s="33"/>
      <c r="R26" s="33"/>
      <c r="S26" s="33"/>
      <c r="T26" s="33"/>
      <c r="U26" s="33"/>
      <c r="AH26" s="7"/>
      <c r="AK26" s="8"/>
      <c r="AL26" s="7"/>
      <c r="AO26" s="8"/>
      <c r="AP26" s="7"/>
      <c r="AS26" s="8"/>
      <c r="AT26" s="7"/>
      <c r="AW26" s="8"/>
      <c r="AX26" s="7"/>
      <c r="BA26" s="8"/>
      <c r="BB26" s="7"/>
      <c r="BE26" s="8"/>
      <c r="BF26" s="7"/>
      <c r="BI26" s="8"/>
      <c r="BK26" s="10"/>
      <c r="BL26" s="10"/>
      <c r="BM26" s="10"/>
      <c r="BN26" s="10"/>
      <c r="BO26" s="10"/>
      <c r="BP26" s="10"/>
      <c r="BQ26" s="10"/>
      <c r="BR26" s="10"/>
      <c r="BS26" s="10"/>
      <c r="BT26" s="10"/>
      <c r="BU26" s="10"/>
      <c r="CE26" s="10"/>
      <c r="CF26" s="10"/>
      <c r="CG26" s="10"/>
      <c r="CH26" s="10"/>
      <c r="CI26" s="10"/>
      <c r="CJ26" s="10"/>
      <c r="CK26" s="10"/>
      <c r="CL26" s="10"/>
      <c r="CM26" s="10"/>
      <c r="CN26" s="10"/>
      <c r="CO26" s="26"/>
      <c r="CP26" s="61"/>
      <c r="CQ26" s="18"/>
      <c r="CR26" s="62"/>
      <c r="CS26" s="61"/>
      <c r="CT26" s="18"/>
      <c r="CU26" s="18"/>
      <c r="CV26" s="18"/>
      <c r="CW26" s="18"/>
      <c r="CX26" s="22" t="s">
        <v>173</v>
      </c>
      <c r="CY26" s="56"/>
      <c r="CZ26" s="56"/>
      <c r="DA26" s="56"/>
      <c r="DB26" s="56"/>
      <c r="DC26" s="56"/>
      <c r="DD26" s="56"/>
      <c r="DE26" s="57"/>
      <c r="DF26" s="63"/>
      <c r="DG26" s="160"/>
      <c r="DH26" s="160"/>
      <c r="DI26" s="160"/>
      <c r="DJ26" s="161"/>
      <c r="DK26" s="58"/>
      <c r="DL26" s="118"/>
      <c r="DM26" s="118"/>
      <c r="DN26" s="118"/>
      <c r="DO26" s="119"/>
      <c r="DP26" s="58"/>
      <c r="DQ26" s="118"/>
      <c r="DR26" s="118"/>
      <c r="DS26" s="118"/>
      <c r="DT26" s="119"/>
      <c r="DU26" s="58"/>
      <c r="DV26" s="118"/>
      <c r="DW26" s="118"/>
      <c r="DX26" s="118"/>
      <c r="DY26" s="119"/>
      <c r="DZ26" s="58"/>
      <c r="EA26" s="118"/>
      <c r="EB26" s="118"/>
      <c r="EC26" s="118"/>
      <c r="ED26" s="119"/>
      <c r="EE26" s="58"/>
      <c r="EF26" s="118"/>
      <c r="EG26" s="118"/>
      <c r="EH26" s="118"/>
      <c r="EI26" s="119"/>
      <c r="EJ26" s="63"/>
      <c r="EK26" s="160"/>
      <c r="EL26" s="160"/>
      <c r="EM26" s="160"/>
      <c r="EN26" s="161"/>
      <c r="EO26" s="58"/>
      <c r="EP26" s="118"/>
      <c r="EQ26" s="118"/>
      <c r="ER26" s="118"/>
      <c r="ES26" s="119"/>
      <c r="ET26" s="10"/>
      <c r="EU26" s="10"/>
      <c r="EV26" s="10"/>
      <c r="EW26" s="10"/>
      <c r="EX26" s="10"/>
      <c r="EY26" s="10"/>
      <c r="EZ26" s="10"/>
      <c r="FA26" s="10"/>
      <c r="FB26" s="10"/>
      <c r="FC26" s="10"/>
      <c r="FD26" s="10"/>
      <c r="FE26" s="10"/>
      <c r="FF26" s="10"/>
      <c r="FG26" s="10"/>
      <c r="FH26" s="10"/>
      <c r="FI26" s="10"/>
      <c r="FJ26" s="10"/>
      <c r="FK26" s="10"/>
      <c r="FL26" s="10"/>
      <c r="FM26" s="10"/>
      <c r="FN26" s="10"/>
      <c r="FO26" s="10"/>
      <c r="FP26" s="10"/>
      <c r="FQ26" s="10"/>
      <c r="FR26" s="10"/>
      <c r="FS26" s="10"/>
      <c r="FT26" s="10"/>
      <c r="FU26" s="10"/>
      <c r="FV26" s="10"/>
      <c r="FW26" s="10"/>
      <c r="FX26" s="10"/>
      <c r="FY26" s="10"/>
      <c r="FZ26" s="10"/>
      <c r="GA26" s="10"/>
      <c r="GB26" s="10"/>
      <c r="GC26" s="10"/>
      <c r="GD26" s="10"/>
      <c r="GE26" s="10"/>
      <c r="GF26" s="10"/>
      <c r="GG26" s="10"/>
      <c r="GH26" s="10"/>
      <c r="GI26" s="10"/>
      <c r="GJ26" s="10"/>
      <c r="GK26" s="10"/>
      <c r="GL26" s="10"/>
      <c r="GM26" s="10"/>
      <c r="GN26" s="10"/>
      <c r="GO26" s="10"/>
      <c r="GP26" s="10"/>
      <c r="GQ26" s="10"/>
      <c r="GR26" s="10"/>
      <c r="GS26" s="10"/>
      <c r="GT26" s="10"/>
      <c r="GU26" s="10"/>
      <c r="GV26" s="10"/>
    </row>
    <row r="27" spans="1:204" ht="16.350000000000001" customHeight="1">
      <c r="B27" s="27"/>
      <c r="D27" s="1" t="s">
        <v>66</v>
      </c>
      <c r="H27" s="33"/>
      <c r="I27" s="33"/>
      <c r="J27" s="33"/>
      <c r="K27" s="33"/>
      <c r="L27" s="110">
        <v>600</v>
      </c>
      <c r="M27" s="110"/>
      <c r="N27" s="1" t="s">
        <v>64</v>
      </c>
      <c r="P27" s="1" t="s">
        <v>68</v>
      </c>
      <c r="Y27" s="103">
        <v>0.75</v>
      </c>
      <c r="Z27" s="103"/>
      <c r="AA27" s="1" t="s">
        <v>69</v>
      </c>
      <c r="AB27" s="103">
        <v>0.25</v>
      </c>
      <c r="AC27" s="103"/>
      <c r="AD27" s="1" t="s">
        <v>70</v>
      </c>
      <c r="AH27" s="7"/>
      <c r="AK27" s="8"/>
      <c r="AL27" s="7"/>
      <c r="AO27" s="8"/>
      <c r="AP27" s="7"/>
      <c r="AS27" s="8"/>
      <c r="AT27" s="7"/>
      <c r="AW27" s="8"/>
      <c r="AX27" s="7"/>
      <c r="BA27" s="8"/>
      <c r="BB27" s="7"/>
      <c r="BE27" s="8"/>
      <c r="BF27" s="7"/>
      <c r="BI27" s="8"/>
      <c r="BK27" s="10"/>
      <c r="BL27" s="10"/>
      <c r="BM27" s="10"/>
      <c r="BN27" s="10"/>
      <c r="BO27" s="10"/>
      <c r="BP27" s="10"/>
      <c r="BQ27" s="10"/>
      <c r="BR27" s="10"/>
      <c r="BS27" s="10"/>
      <c r="BT27" s="10"/>
      <c r="BU27" s="10"/>
      <c r="BV27" s="10"/>
      <c r="BW27" s="10"/>
      <c r="BX27" s="10"/>
      <c r="BY27" s="10"/>
      <c r="BZ27" s="10"/>
      <c r="CA27" s="10"/>
      <c r="CB27" s="10"/>
      <c r="CC27" s="10"/>
      <c r="CD27" s="10"/>
      <c r="CE27" s="10"/>
      <c r="CF27" s="10"/>
      <c r="CG27" s="10"/>
      <c r="CH27" s="10"/>
      <c r="CI27" s="10"/>
      <c r="CJ27" s="10"/>
      <c r="CK27" s="10"/>
      <c r="CL27" s="10"/>
      <c r="CM27" s="10"/>
      <c r="CN27" s="10"/>
      <c r="CO27" s="26"/>
      <c r="CP27" s="61"/>
      <c r="CQ27" s="18"/>
      <c r="CR27" s="62"/>
      <c r="CS27" s="61"/>
      <c r="CT27" s="18"/>
      <c r="CU27" s="18"/>
      <c r="CV27" s="18"/>
      <c r="CW27" s="18"/>
      <c r="CX27" s="61"/>
      <c r="CY27" s="19" t="s">
        <v>174</v>
      </c>
      <c r="CZ27" s="21"/>
      <c r="DA27" s="21"/>
      <c r="DB27" s="21"/>
      <c r="DC27" s="21"/>
      <c r="DD27" s="21"/>
      <c r="DE27" s="49"/>
      <c r="DF27" s="58"/>
      <c r="DG27" s="118"/>
      <c r="DH27" s="118"/>
      <c r="DI27" s="118"/>
      <c r="DJ27" s="119"/>
      <c r="DK27" s="58"/>
      <c r="DL27" s="118"/>
      <c r="DM27" s="118"/>
      <c r="DN27" s="118"/>
      <c r="DO27" s="119"/>
      <c r="DP27" s="58"/>
      <c r="DQ27" s="118"/>
      <c r="DR27" s="118"/>
      <c r="DS27" s="118"/>
      <c r="DT27" s="119"/>
      <c r="DU27" s="58"/>
      <c r="DV27" s="118"/>
      <c r="DW27" s="118"/>
      <c r="DX27" s="118"/>
      <c r="DY27" s="119"/>
      <c r="DZ27" s="58"/>
      <c r="EA27" s="118"/>
      <c r="EB27" s="118"/>
      <c r="EC27" s="118"/>
      <c r="ED27" s="119"/>
      <c r="EE27" s="58"/>
      <c r="EF27" s="118"/>
      <c r="EG27" s="118"/>
      <c r="EH27" s="118"/>
      <c r="EI27" s="119"/>
      <c r="EJ27" s="58"/>
      <c r="EK27" s="118"/>
      <c r="EL27" s="118"/>
      <c r="EM27" s="118"/>
      <c r="EN27" s="119"/>
      <c r="EO27" s="58"/>
      <c r="EP27" s="118"/>
      <c r="EQ27" s="118"/>
      <c r="ER27" s="118"/>
      <c r="ES27" s="119"/>
      <c r="ET27" s="10"/>
      <c r="EU27" s="10"/>
      <c r="EV27" s="10"/>
      <c r="EW27" s="10"/>
      <c r="EX27" s="10"/>
      <c r="EY27" s="10"/>
      <c r="EZ27" s="10"/>
      <c r="FA27" s="10"/>
      <c r="FB27" s="10"/>
      <c r="FC27" s="10"/>
      <c r="FD27" s="10"/>
      <c r="FE27" s="10"/>
      <c r="FF27" s="10"/>
      <c r="FG27" s="10"/>
      <c r="FH27" s="10"/>
      <c r="FI27" s="10"/>
      <c r="FJ27" s="10"/>
      <c r="FK27" s="10"/>
      <c r="FL27" s="10"/>
      <c r="FM27" s="10"/>
      <c r="FN27" s="10"/>
      <c r="FO27" s="10"/>
      <c r="FP27" s="10"/>
      <c r="FQ27" s="10"/>
      <c r="FR27" s="10"/>
      <c r="FS27" s="10"/>
      <c r="FT27" s="10"/>
      <c r="FU27" s="10"/>
      <c r="FV27" s="10"/>
      <c r="FW27" s="10"/>
      <c r="FX27" s="10"/>
      <c r="FY27" s="10"/>
      <c r="FZ27" s="10"/>
      <c r="GA27" s="10"/>
      <c r="GB27" s="10"/>
      <c r="GC27" s="10"/>
      <c r="GD27" s="10"/>
      <c r="GE27" s="10"/>
      <c r="GF27" s="10"/>
      <c r="GG27" s="10"/>
      <c r="GH27" s="10"/>
      <c r="GI27" s="10"/>
      <c r="GJ27" s="10"/>
      <c r="GK27" s="10"/>
      <c r="GL27" s="10"/>
      <c r="GM27" s="10"/>
      <c r="GN27" s="10"/>
      <c r="GO27" s="10"/>
      <c r="GP27" s="10"/>
      <c r="GQ27" s="10"/>
      <c r="GR27" s="10"/>
      <c r="GS27" s="10"/>
      <c r="GT27" s="10"/>
      <c r="GU27" s="10"/>
      <c r="GV27" s="10"/>
    </row>
    <row r="28" spans="1:204" ht="16.350000000000001" customHeight="1">
      <c r="B28" s="27"/>
      <c r="D28" s="1" t="s">
        <v>67</v>
      </c>
      <c r="H28" s="33"/>
      <c r="I28" s="33"/>
      <c r="J28" s="33"/>
      <c r="K28" s="33"/>
      <c r="L28" s="110">
        <v>600</v>
      </c>
      <c r="M28" s="110"/>
      <c r="N28" s="1" t="s">
        <v>64</v>
      </c>
      <c r="P28" s="33"/>
      <c r="Q28" s="33"/>
      <c r="R28" s="33"/>
      <c r="S28" s="33"/>
      <c r="T28" s="33"/>
      <c r="U28" s="33"/>
      <c r="AH28" s="7"/>
      <c r="AK28" s="8"/>
      <c r="AL28" s="7"/>
      <c r="AO28" s="8"/>
      <c r="AP28" s="7"/>
      <c r="AS28" s="8"/>
      <c r="AT28" s="7"/>
      <c r="AW28" s="8"/>
      <c r="AX28" s="7"/>
      <c r="BA28" s="8"/>
      <c r="BB28" s="7"/>
      <c r="BE28" s="8"/>
      <c r="BF28" s="7"/>
      <c r="BI28" s="8"/>
      <c r="BK28" s="10"/>
      <c r="BL28" s="10"/>
      <c r="BM28" s="10"/>
      <c r="BN28" s="10"/>
      <c r="BO28" s="10"/>
      <c r="BP28" s="10"/>
      <c r="BQ28" s="10"/>
      <c r="BR28" s="10"/>
      <c r="BS28" s="10"/>
      <c r="BT28" s="10"/>
      <c r="BU28" s="10"/>
      <c r="CB28" s="10"/>
      <c r="CC28" s="10"/>
      <c r="CD28" s="10"/>
      <c r="CE28" s="10"/>
      <c r="CF28" s="10"/>
      <c r="CG28" s="10"/>
      <c r="CH28" s="10"/>
      <c r="CI28" s="10"/>
      <c r="CJ28" s="10"/>
      <c r="CK28" s="10"/>
      <c r="CL28" s="10"/>
      <c r="CM28" s="10"/>
      <c r="CN28" s="10"/>
      <c r="CO28" s="26"/>
      <c r="CP28" s="61"/>
      <c r="CQ28" s="18"/>
      <c r="CR28" s="62"/>
      <c r="CS28" s="61"/>
      <c r="CT28" s="18"/>
      <c r="CU28" s="18"/>
      <c r="CV28" s="18"/>
      <c r="CW28" s="18"/>
      <c r="CX28" s="61"/>
      <c r="CY28" s="19" t="s">
        <v>175</v>
      </c>
      <c r="CZ28" s="21"/>
      <c r="DA28" s="21"/>
      <c r="DB28" s="21"/>
      <c r="DC28" s="21"/>
      <c r="DD28" s="21"/>
      <c r="DE28" s="49"/>
      <c r="DF28" s="58"/>
      <c r="DG28" s="118"/>
      <c r="DH28" s="118"/>
      <c r="DI28" s="118"/>
      <c r="DJ28" s="119"/>
      <c r="DK28" s="58"/>
      <c r="DL28" s="118"/>
      <c r="DM28" s="118"/>
      <c r="DN28" s="118"/>
      <c r="DO28" s="119"/>
      <c r="DP28" s="58"/>
      <c r="DQ28" s="118"/>
      <c r="DR28" s="118"/>
      <c r="DS28" s="118"/>
      <c r="DT28" s="119"/>
      <c r="DU28" s="58"/>
      <c r="DV28" s="118"/>
      <c r="DW28" s="118"/>
      <c r="DX28" s="118"/>
      <c r="DY28" s="119"/>
      <c r="DZ28" s="58"/>
      <c r="EA28" s="118"/>
      <c r="EB28" s="118"/>
      <c r="EC28" s="118"/>
      <c r="ED28" s="119"/>
      <c r="EE28" s="58"/>
      <c r="EF28" s="118"/>
      <c r="EG28" s="118"/>
      <c r="EH28" s="118"/>
      <c r="EI28" s="119"/>
      <c r="EJ28" s="58"/>
      <c r="EK28" s="118"/>
      <c r="EL28" s="118"/>
      <c r="EM28" s="118"/>
      <c r="EN28" s="119"/>
      <c r="EO28" s="58"/>
      <c r="EP28" s="118"/>
      <c r="EQ28" s="118"/>
      <c r="ER28" s="118"/>
      <c r="ES28" s="119"/>
      <c r="ET28" s="10"/>
      <c r="EU28" s="10"/>
      <c r="EV28" s="10"/>
      <c r="EW28" s="10"/>
      <c r="EX28" s="10"/>
      <c r="EY28" s="10"/>
      <c r="EZ28" s="10"/>
      <c r="FA28" s="10"/>
      <c r="FB28" s="10"/>
      <c r="FC28" s="10"/>
      <c r="FD28" s="10"/>
      <c r="FE28" s="10"/>
      <c r="FF28" s="10"/>
      <c r="FG28" s="10"/>
      <c r="FH28" s="10"/>
      <c r="FI28" s="10"/>
      <c r="FJ28" s="10"/>
      <c r="FK28" s="10"/>
      <c r="FL28" s="10"/>
      <c r="FM28" s="10"/>
      <c r="FN28" s="10"/>
      <c r="FO28" s="10"/>
      <c r="FP28" s="10"/>
      <c r="FQ28" s="10"/>
      <c r="FR28" s="10"/>
      <c r="FS28" s="10"/>
      <c r="FT28" s="10"/>
      <c r="FU28" s="10"/>
      <c r="FV28" s="10"/>
      <c r="FW28" s="10"/>
      <c r="FX28" s="10"/>
      <c r="FY28" s="10"/>
      <c r="FZ28" s="10"/>
      <c r="GA28" s="10"/>
      <c r="GB28" s="10"/>
      <c r="GC28" s="10"/>
      <c r="GD28" s="10"/>
      <c r="GE28" s="10"/>
      <c r="GF28" s="10"/>
      <c r="GG28" s="10"/>
      <c r="GH28" s="10"/>
      <c r="GI28" s="10"/>
      <c r="GJ28" s="10"/>
      <c r="GK28" s="10"/>
      <c r="GL28" s="10"/>
      <c r="GM28" s="10"/>
      <c r="GN28" s="10"/>
      <c r="GO28" s="10"/>
      <c r="GP28" s="10"/>
      <c r="GQ28" s="10"/>
      <c r="GR28" s="10"/>
      <c r="GS28" s="10"/>
      <c r="GT28" s="10"/>
      <c r="GU28" s="10"/>
      <c r="GV28" s="10"/>
    </row>
    <row r="29" spans="1:204" ht="16.350000000000001" customHeight="1" thickBot="1">
      <c r="B29" s="27"/>
      <c r="C29" s="1" t="s">
        <v>71</v>
      </c>
      <c r="H29" s="33"/>
      <c r="I29" s="33"/>
      <c r="J29" s="33"/>
      <c r="K29" s="33"/>
      <c r="L29" s="1" t="s">
        <v>72</v>
      </c>
      <c r="R29" s="110">
        <v>150</v>
      </c>
      <c r="S29" s="110"/>
      <c r="T29" s="1" t="s">
        <v>55</v>
      </c>
      <c r="AH29" s="7"/>
      <c r="AK29" s="8"/>
      <c r="AL29" s="7"/>
      <c r="AO29" s="8"/>
      <c r="AP29" s="7"/>
      <c r="AS29" s="8"/>
      <c r="AT29" s="7"/>
      <c r="AW29" s="8"/>
      <c r="AX29" s="7"/>
      <c r="BA29" s="8"/>
      <c r="BB29" s="7"/>
      <c r="BE29" s="8"/>
      <c r="BF29" s="7"/>
      <c r="BI29" s="8"/>
      <c r="BK29" s="10"/>
      <c r="BL29" s="10"/>
      <c r="BM29" s="32"/>
      <c r="BN29" s="10"/>
      <c r="BO29" s="10"/>
      <c r="BP29" s="10"/>
      <c r="BQ29" s="10"/>
      <c r="BR29" s="10"/>
      <c r="BS29" s="10"/>
      <c r="BT29" s="10"/>
      <c r="BU29" s="10"/>
      <c r="BV29" s="10"/>
      <c r="BW29" s="10"/>
      <c r="BX29" s="10"/>
      <c r="BY29" s="10"/>
      <c r="BZ29" s="10"/>
      <c r="CA29" s="10"/>
      <c r="CB29" s="10"/>
      <c r="CC29" s="10"/>
      <c r="CD29" s="10"/>
      <c r="CE29" s="10"/>
      <c r="CF29" s="10"/>
      <c r="CG29" s="10"/>
      <c r="CH29" s="10"/>
      <c r="CI29" s="10"/>
      <c r="CJ29" s="10"/>
      <c r="CK29" s="10"/>
      <c r="CL29" s="10"/>
      <c r="CM29" s="10"/>
      <c r="CN29" s="10"/>
      <c r="CO29" s="26"/>
      <c r="CP29" s="61"/>
      <c r="CQ29" s="18"/>
      <c r="CR29" s="62"/>
      <c r="CS29" s="61"/>
      <c r="CT29" s="18"/>
      <c r="CU29" s="18"/>
      <c r="CV29" s="18"/>
      <c r="CW29" s="18"/>
      <c r="CX29" s="61"/>
      <c r="CY29" s="19" t="s">
        <v>176</v>
      </c>
      <c r="CZ29" s="21"/>
      <c r="DA29" s="21"/>
      <c r="DB29" s="21"/>
      <c r="DC29" s="21"/>
      <c r="DD29" s="21"/>
      <c r="DE29" s="49"/>
      <c r="DF29" s="58"/>
      <c r="DG29" s="118"/>
      <c r="DH29" s="118"/>
      <c r="DI29" s="118"/>
      <c r="DJ29" s="119"/>
      <c r="DK29" s="58"/>
      <c r="DL29" s="118"/>
      <c r="DM29" s="118"/>
      <c r="DN29" s="118"/>
      <c r="DO29" s="119"/>
      <c r="DP29" s="58"/>
      <c r="DQ29" s="118"/>
      <c r="DR29" s="118"/>
      <c r="DS29" s="118"/>
      <c r="DT29" s="119"/>
      <c r="DU29" s="58"/>
      <c r="DV29" s="118"/>
      <c r="DW29" s="118"/>
      <c r="DX29" s="118"/>
      <c r="DY29" s="119"/>
      <c r="DZ29" s="58"/>
      <c r="EA29" s="118"/>
      <c r="EB29" s="118"/>
      <c r="EC29" s="118"/>
      <c r="ED29" s="119"/>
      <c r="EE29" s="64"/>
      <c r="EF29" s="254"/>
      <c r="EG29" s="254"/>
      <c r="EH29" s="254"/>
      <c r="EI29" s="255"/>
      <c r="EJ29" s="58"/>
      <c r="EK29" s="118"/>
      <c r="EL29" s="118"/>
      <c r="EM29" s="118"/>
      <c r="EN29" s="119"/>
      <c r="EO29" s="58"/>
      <c r="EP29" s="118"/>
      <c r="EQ29" s="118"/>
      <c r="ER29" s="118"/>
      <c r="ES29" s="119"/>
      <c r="ET29" s="10"/>
      <c r="EU29" s="10"/>
      <c r="EV29" s="10"/>
      <c r="EW29" s="10"/>
      <c r="EX29" s="10"/>
      <c r="EY29" s="10"/>
      <c r="EZ29" s="10"/>
      <c r="FA29" s="10"/>
      <c r="FB29" s="10"/>
      <c r="FC29" s="10"/>
      <c r="FD29" s="10"/>
      <c r="FE29" s="10"/>
      <c r="FF29" s="10"/>
      <c r="FG29" s="10"/>
      <c r="FH29" s="10"/>
      <c r="FI29" s="10"/>
      <c r="FJ29" s="10"/>
      <c r="FK29" s="10"/>
      <c r="FL29" s="10"/>
      <c r="FM29" s="10"/>
      <c r="FN29" s="10"/>
      <c r="FO29" s="10"/>
      <c r="FP29" s="10"/>
      <c r="FQ29" s="10"/>
      <c r="FR29" s="10"/>
      <c r="FS29" s="10"/>
      <c r="FT29" s="10"/>
      <c r="FU29" s="10"/>
      <c r="FV29" s="10"/>
      <c r="FW29" s="10"/>
      <c r="FX29" s="10"/>
      <c r="FY29" s="10"/>
      <c r="FZ29" s="10"/>
      <c r="GA29" s="10"/>
      <c r="GB29" s="10"/>
      <c r="GC29" s="10"/>
      <c r="GD29" s="10"/>
      <c r="GE29" s="10"/>
      <c r="GF29" s="10"/>
      <c r="GG29" s="10"/>
      <c r="GH29" s="10"/>
      <c r="GI29" s="10"/>
      <c r="GJ29" s="10"/>
      <c r="GK29" s="10"/>
      <c r="GL29" s="10"/>
      <c r="GM29" s="10"/>
      <c r="GN29" s="10"/>
      <c r="GO29" s="10"/>
      <c r="GP29" s="10"/>
      <c r="GQ29" s="10"/>
      <c r="GR29" s="10"/>
      <c r="GS29" s="10"/>
      <c r="GT29" s="10"/>
      <c r="GU29" s="10"/>
      <c r="GV29" s="10"/>
    </row>
    <row r="30" spans="1:204" ht="16.350000000000001" customHeight="1" thickBot="1">
      <c r="B30" s="27"/>
      <c r="C30" s="1" t="s">
        <v>81</v>
      </c>
      <c r="H30" s="33"/>
      <c r="I30" s="33"/>
      <c r="J30" s="33"/>
      <c r="K30" s="33"/>
      <c r="L30" s="33"/>
      <c r="M30" s="33"/>
      <c r="N30" s="33"/>
      <c r="O30" s="33"/>
      <c r="P30" s="33"/>
      <c r="Q30" s="33"/>
      <c r="R30" s="33"/>
      <c r="S30" s="33"/>
      <c r="T30" s="33"/>
      <c r="U30" s="33"/>
      <c r="V30" s="33"/>
      <c r="W30" s="33"/>
      <c r="X30" s="33"/>
      <c r="Y30" s="33"/>
      <c r="Z30" s="33"/>
      <c r="AA30" s="33"/>
      <c r="AB30" s="33"/>
      <c r="AC30" s="33"/>
      <c r="AD30" s="33"/>
      <c r="AE30" s="33"/>
      <c r="AH30" s="7"/>
      <c r="AK30" s="8"/>
      <c r="AL30" s="7"/>
      <c r="AO30" s="8"/>
      <c r="AP30" s="7"/>
      <c r="AS30" s="8"/>
      <c r="AT30" s="7"/>
      <c r="AW30" s="8"/>
      <c r="AX30" s="7"/>
      <c r="BA30" s="8"/>
      <c r="BB30" s="7"/>
      <c r="BE30" s="8"/>
      <c r="BF30" s="7"/>
      <c r="BI30" s="8"/>
      <c r="BK30" s="10"/>
      <c r="BL30" s="10"/>
      <c r="BM30" s="10"/>
      <c r="BN30" s="10"/>
      <c r="BO30" s="10"/>
      <c r="BP30" s="10"/>
      <c r="BQ30" s="10"/>
      <c r="BR30" s="10"/>
      <c r="BS30" s="10"/>
      <c r="BT30" s="10"/>
      <c r="BU30" s="10"/>
      <c r="CA30" s="10"/>
      <c r="CB30" s="10"/>
      <c r="CC30" s="10"/>
      <c r="CD30" s="10"/>
      <c r="CE30" s="10"/>
      <c r="CF30" s="10"/>
      <c r="CG30" s="10"/>
      <c r="CH30" s="10"/>
      <c r="CI30" s="10"/>
      <c r="CJ30" s="10"/>
      <c r="CK30" s="10"/>
      <c r="CL30" s="10"/>
      <c r="CM30" s="10"/>
      <c r="CN30" s="10"/>
      <c r="CO30" s="26"/>
      <c r="CP30" s="61"/>
      <c r="CQ30" s="18"/>
      <c r="CR30" s="62"/>
      <c r="CS30" s="61"/>
      <c r="CT30" s="18"/>
      <c r="CU30" s="18"/>
      <c r="CV30" s="18"/>
      <c r="CW30" s="18"/>
      <c r="CX30" s="61"/>
      <c r="CY30" s="19" t="s">
        <v>177</v>
      </c>
      <c r="CZ30" s="21"/>
      <c r="DA30" s="21"/>
      <c r="DB30" s="21"/>
      <c r="DC30" s="21"/>
      <c r="DD30" s="21"/>
      <c r="DE30" s="49"/>
      <c r="DF30" s="58"/>
      <c r="DG30" s="118"/>
      <c r="DH30" s="118"/>
      <c r="DI30" s="118"/>
      <c r="DJ30" s="119"/>
      <c r="DK30" s="58"/>
      <c r="DL30" s="118"/>
      <c r="DM30" s="118"/>
      <c r="DN30" s="118"/>
      <c r="DO30" s="119"/>
      <c r="DP30" s="58"/>
      <c r="DQ30" s="118"/>
      <c r="DR30" s="118"/>
      <c r="DS30" s="118"/>
      <c r="DT30" s="119"/>
      <c r="DU30" s="58"/>
      <c r="DV30" s="118"/>
      <c r="DW30" s="118"/>
      <c r="DX30" s="118"/>
      <c r="DY30" s="119"/>
      <c r="DZ30" s="58"/>
      <c r="EA30" s="118"/>
      <c r="EB30" s="118"/>
      <c r="EC30" s="118"/>
      <c r="ED30" s="118"/>
      <c r="EE30" s="59" t="s">
        <v>209</v>
      </c>
      <c r="EF30" s="248"/>
      <c r="EG30" s="248"/>
      <c r="EH30" s="248"/>
      <c r="EI30" s="249"/>
      <c r="EJ30" s="54"/>
      <c r="EK30" s="118"/>
      <c r="EL30" s="118"/>
      <c r="EM30" s="118"/>
      <c r="EN30" s="119"/>
      <c r="EO30" s="58"/>
      <c r="EP30" s="118"/>
      <c r="EQ30" s="118"/>
      <c r="ER30" s="118"/>
      <c r="ES30" s="119"/>
      <c r="ET30" s="10"/>
      <c r="EU30" s="10"/>
      <c r="EV30" s="10"/>
      <c r="EW30" s="10"/>
      <c r="EX30" s="10"/>
      <c r="EY30" s="10"/>
      <c r="EZ30" s="10"/>
      <c r="FA30" s="10"/>
      <c r="FB30" s="10"/>
      <c r="FC30" s="10"/>
      <c r="FD30" s="10"/>
      <c r="FE30" s="10"/>
      <c r="FF30" s="10"/>
      <c r="FG30" s="10"/>
      <c r="FH30" s="10"/>
      <c r="FI30" s="10"/>
      <c r="FJ30" s="10"/>
      <c r="FK30" s="10"/>
      <c r="FL30" s="10"/>
      <c r="FM30" s="10"/>
      <c r="FN30" s="10"/>
      <c r="FO30" s="10"/>
      <c r="FP30" s="10"/>
      <c r="FQ30" s="10"/>
      <c r="FR30" s="10"/>
      <c r="FS30" s="10"/>
      <c r="FT30" s="10"/>
      <c r="FU30" s="10"/>
      <c r="FV30" s="10"/>
      <c r="FW30" s="10"/>
      <c r="FX30" s="10"/>
      <c r="FY30" s="10"/>
      <c r="FZ30" s="10"/>
      <c r="GA30" s="10"/>
      <c r="GB30" s="10"/>
      <c r="GC30" s="10"/>
      <c r="GD30" s="10"/>
      <c r="GE30" s="10"/>
      <c r="GF30" s="10"/>
      <c r="GG30" s="10"/>
      <c r="GH30" s="10"/>
      <c r="GI30" s="10"/>
      <c r="GJ30" s="10"/>
      <c r="GK30" s="10"/>
      <c r="GL30" s="10"/>
      <c r="GM30" s="10"/>
      <c r="GN30" s="10"/>
      <c r="GO30" s="10"/>
      <c r="GP30" s="10"/>
      <c r="GQ30" s="10"/>
      <c r="GR30" s="10"/>
      <c r="GS30" s="10"/>
      <c r="GT30" s="10"/>
      <c r="GU30" s="10"/>
      <c r="GV30" s="10"/>
    </row>
    <row r="31" spans="1:204" ht="16.350000000000001" customHeight="1">
      <c r="B31" s="27"/>
      <c r="D31" s="1" t="s">
        <v>73</v>
      </c>
      <c r="H31" s="33"/>
      <c r="I31" s="33"/>
      <c r="J31" s="33"/>
      <c r="K31" s="33"/>
      <c r="L31" s="1" t="s">
        <v>75</v>
      </c>
      <c r="P31" s="103">
        <v>0.2</v>
      </c>
      <c r="Q31" s="103"/>
      <c r="S31" s="1" t="s">
        <v>76</v>
      </c>
      <c r="W31" s="103">
        <v>0.4</v>
      </c>
      <c r="X31" s="103"/>
      <c r="AH31" s="7"/>
      <c r="AK31" s="8"/>
      <c r="AL31" s="7"/>
      <c r="AO31" s="8"/>
      <c r="AP31" s="7"/>
      <c r="AS31" s="8"/>
      <c r="AT31" s="7"/>
      <c r="AW31" s="8"/>
      <c r="AX31" s="7"/>
      <c r="BA31" s="8"/>
      <c r="BB31" s="7"/>
      <c r="BE31" s="8"/>
      <c r="BF31" s="7"/>
      <c r="BI31" s="8"/>
      <c r="BK31" s="10"/>
      <c r="BL31" s="32"/>
      <c r="BM31" s="10"/>
      <c r="BN31" s="10"/>
      <c r="BO31" s="10"/>
      <c r="BP31" s="10"/>
      <c r="BQ31" s="10"/>
      <c r="BR31" s="10"/>
      <c r="BS31" s="10"/>
      <c r="BT31" s="10"/>
      <c r="BU31" s="10"/>
      <c r="BV31" s="10"/>
      <c r="BW31" s="10"/>
      <c r="BX31" s="10"/>
      <c r="BY31" s="10"/>
      <c r="BZ31" s="10"/>
      <c r="CA31" s="10"/>
      <c r="CB31" s="10"/>
      <c r="CC31" s="10"/>
      <c r="CD31" s="10"/>
      <c r="CE31" s="10"/>
      <c r="CF31" s="10"/>
      <c r="CG31" s="10"/>
      <c r="CH31" s="10"/>
      <c r="CI31" s="10"/>
      <c r="CJ31" s="10"/>
      <c r="CK31" s="10"/>
      <c r="CL31" s="10"/>
      <c r="CM31" s="10"/>
      <c r="CN31" s="10"/>
      <c r="CO31" s="26"/>
      <c r="CP31" s="61"/>
      <c r="CQ31" s="18"/>
      <c r="CR31" s="62"/>
      <c r="CS31" s="61"/>
      <c r="CT31" s="18"/>
      <c r="CU31" s="18"/>
      <c r="CV31" s="18"/>
      <c r="CW31" s="18"/>
      <c r="CX31" s="24"/>
      <c r="CY31" s="19" t="s">
        <v>178</v>
      </c>
      <c r="CZ31" s="21"/>
      <c r="DA31" s="21"/>
      <c r="DB31" s="21"/>
      <c r="DC31" s="21"/>
      <c r="DD31" s="21"/>
      <c r="DE31" s="49"/>
      <c r="DF31" s="58"/>
      <c r="DG31" s="118"/>
      <c r="DH31" s="118"/>
      <c r="DI31" s="118"/>
      <c r="DJ31" s="119"/>
      <c r="DK31" s="58"/>
      <c r="DL31" s="118"/>
      <c r="DM31" s="118"/>
      <c r="DN31" s="118"/>
      <c r="DO31" s="119"/>
      <c r="DP31" s="58"/>
      <c r="DQ31" s="118"/>
      <c r="DR31" s="118"/>
      <c r="DS31" s="118"/>
      <c r="DT31" s="119"/>
      <c r="DU31" s="58"/>
      <c r="DV31" s="118"/>
      <c r="DW31" s="118"/>
      <c r="DX31" s="118"/>
      <c r="DY31" s="119"/>
      <c r="DZ31" s="58"/>
      <c r="EA31" s="118"/>
      <c r="EB31" s="118"/>
      <c r="EC31" s="118"/>
      <c r="ED31" s="119"/>
      <c r="EE31" s="63"/>
      <c r="EF31" s="160"/>
      <c r="EG31" s="160"/>
      <c r="EH31" s="160"/>
      <c r="EI31" s="161"/>
      <c r="EJ31" s="58"/>
      <c r="EK31" s="118"/>
      <c r="EL31" s="118"/>
      <c r="EM31" s="118"/>
      <c r="EN31" s="119"/>
      <c r="EO31" s="58"/>
      <c r="EP31" s="118"/>
      <c r="EQ31" s="118"/>
      <c r="ER31" s="118"/>
      <c r="ES31" s="119"/>
      <c r="ET31" s="10"/>
      <c r="EU31" s="10"/>
      <c r="EV31" s="10"/>
      <c r="EW31" s="10"/>
      <c r="EX31" s="10"/>
      <c r="EY31" s="10"/>
      <c r="EZ31" s="10"/>
      <c r="FA31" s="10"/>
      <c r="FB31" s="10"/>
      <c r="FC31" s="10"/>
      <c r="FD31" s="10"/>
      <c r="FE31" s="10"/>
      <c r="FF31" s="10"/>
      <c r="FG31" s="10"/>
      <c r="FH31" s="10"/>
      <c r="FI31" s="10"/>
      <c r="FJ31" s="10"/>
      <c r="FK31" s="10"/>
      <c r="FL31" s="10"/>
      <c r="FM31" s="10"/>
      <c r="FN31" s="10"/>
      <c r="FO31" s="10"/>
      <c r="FP31" s="10"/>
      <c r="FQ31" s="10"/>
      <c r="FR31" s="10"/>
      <c r="FS31" s="10"/>
      <c r="FT31" s="10"/>
      <c r="FU31" s="10"/>
      <c r="FV31" s="10"/>
      <c r="FW31" s="10"/>
      <c r="FX31" s="10"/>
      <c r="FY31" s="10"/>
      <c r="FZ31" s="10"/>
      <c r="GA31" s="10"/>
      <c r="GB31" s="10"/>
      <c r="GC31" s="10"/>
      <c r="GD31" s="10"/>
      <c r="GE31" s="10"/>
      <c r="GF31" s="10"/>
      <c r="GG31" s="10"/>
      <c r="GH31" s="10"/>
      <c r="GI31" s="10"/>
      <c r="GJ31" s="10"/>
      <c r="GK31" s="10"/>
      <c r="GL31" s="10"/>
      <c r="GM31" s="10"/>
      <c r="GN31" s="10"/>
      <c r="GO31" s="10"/>
      <c r="GP31" s="10"/>
      <c r="GQ31" s="10"/>
      <c r="GR31" s="10"/>
      <c r="GS31" s="10"/>
      <c r="GT31" s="10"/>
      <c r="GU31" s="10"/>
      <c r="GV31" s="10"/>
    </row>
    <row r="32" spans="1:204" ht="16.350000000000001" customHeight="1" thickBot="1">
      <c r="B32" s="27"/>
      <c r="D32" s="1" t="s">
        <v>74</v>
      </c>
      <c r="H32" s="33"/>
      <c r="I32" s="33"/>
      <c r="J32" s="33"/>
      <c r="K32" s="33"/>
      <c r="L32" s="33" t="s">
        <v>77</v>
      </c>
      <c r="M32" s="33"/>
      <c r="N32" s="33"/>
      <c r="O32" s="33"/>
      <c r="P32" s="33"/>
      <c r="Q32" s="33"/>
      <c r="R32" s="110">
        <v>360</v>
      </c>
      <c r="S32" s="110"/>
      <c r="T32" s="1" t="s">
        <v>55</v>
      </c>
      <c r="V32" s="33"/>
      <c r="W32" s="33"/>
      <c r="X32" s="33"/>
      <c r="Y32" s="33"/>
      <c r="Z32" s="33"/>
      <c r="AA32" s="33"/>
      <c r="AB32" s="33"/>
      <c r="AC32" s="33"/>
      <c r="AD32" s="33"/>
      <c r="AE32" s="33"/>
      <c r="AH32" s="7"/>
      <c r="AJ32" s="1" t="s">
        <v>121</v>
      </c>
      <c r="AK32" s="8"/>
      <c r="AL32" s="7"/>
      <c r="AO32" s="8"/>
      <c r="AP32" s="7"/>
      <c r="AS32" s="8"/>
      <c r="AT32" s="7"/>
      <c r="AW32" s="8"/>
      <c r="AX32" s="7"/>
      <c r="BA32" s="8"/>
      <c r="BB32" s="7"/>
      <c r="BE32" s="8"/>
      <c r="BF32" s="7"/>
      <c r="BI32" s="8"/>
      <c r="BK32" s="10"/>
      <c r="BL32" s="10"/>
      <c r="BM32" s="10"/>
      <c r="BN32" s="10"/>
      <c r="BO32" s="10"/>
      <c r="BP32" s="10"/>
      <c r="BQ32" s="10"/>
      <c r="BR32" s="10"/>
      <c r="BS32" s="10"/>
      <c r="BT32" s="10"/>
      <c r="BU32" s="10"/>
      <c r="BV32" s="10"/>
      <c r="BW32" s="10"/>
      <c r="BX32" s="10"/>
      <c r="CE32" s="10"/>
      <c r="CF32" s="10"/>
      <c r="CG32" s="10"/>
      <c r="CH32" s="10"/>
      <c r="CI32" s="10"/>
      <c r="CJ32" s="10"/>
      <c r="CK32" s="10"/>
      <c r="CL32" s="10"/>
      <c r="CM32" s="10"/>
      <c r="CN32" s="10"/>
      <c r="CO32" s="26"/>
      <c r="CP32" s="61"/>
      <c r="CQ32" s="18"/>
      <c r="CR32" s="62"/>
      <c r="CS32" s="61"/>
      <c r="CT32" s="18"/>
      <c r="CU32" s="18"/>
      <c r="CV32" s="18"/>
      <c r="CW32" s="18"/>
      <c r="CX32" s="19" t="s">
        <v>102</v>
      </c>
      <c r="CY32" s="21"/>
      <c r="CZ32" s="21"/>
      <c r="DA32" s="21"/>
      <c r="DB32" s="21"/>
      <c r="DC32" s="21"/>
      <c r="DD32" s="21"/>
      <c r="DE32" s="49"/>
      <c r="DF32" s="58"/>
      <c r="DG32" s="118"/>
      <c r="DH32" s="118"/>
      <c r="DI32" s="118"/>
      <c r="DJ32" s="119"/>
      <c r="DK32" s="58"/>
      <c r="DL32" s="118"/>
      <c r="DM32" s="118"/>
      <c r="DN32" s="118"/>
      <c r="DO32" s="119"/>
      <c r="DP32" s="64"/>
      <c r="DQ32" s="254"/>
      <c r="DR32" s="254"/>
      <c r="DS32" s="254"/>
      <c r="DT32" s="255"/>
      <c r="DU32" s="64"/>
      <c r="DV32" s="254"/>
      <c r="DW32" s="254"/>
      <c r="DX32" s="254"/>
      <c r="DY32" s="255"/>
      <c r="DZ32" s="58"/>
      <c r="EA32" s="118"/>
      <c r="EB32" s="118"/>
      <c r="EC32" s="118"/>
      <c r="ED32" s="119"/>
      <c r="EE32" s="58"/>
      <c r="EF32" s="118"/>
      <c r="EG32" s="118"/>
      <c r="EH32" s="118"/>
      <c r="EI32" s="119"/>
      <c r="EJ32" s="58"/>
      <c r="EK32" s="118"/>
      <c r="EL32" s="118"/>
      <c r="EM32" s="118"/>
      <c r="EN32" s="119"/>
      <c r="EO32" s="58"/>
      <c r="EP32" s="118"/>
      <c r="EQ32" s="118"/>
      <c r="ER32" s="118"/>
      <c r="ES32" s="119"/>
      <c r="ET32" s="10"/>
      <c r="EU32" s="10"/>
      <c r="EV32" s="10"/>
      <c r="EW32" s="10"/>
      <c r="EX32" s="10"/>
      <c r="EY32" s="10"/>
      <c r="EZ32" s="10"/>
      <c r="FA32" s="10"/>
      <c r="FB32" s="10"/>
      <c r="FC32" s="10"/>
      <c r="FD32" s="10"/>
      <c r="FE32" s="10"/>
      <c r="FF32" s="10"/>
      <c r="FG32" s="10"/>
      <c r="FH32" s="10"/>
      <c r="FI32" s="10"/>
      <c r="FJ32" s="10"/>
      <c r="FK32" s="10"/>
      <c r="FL32" s="10"/>
      <c r="FM32" s="10"/>
      <c r="FN32" s="10"/>
      <c r="FO32" s="10"/>
      <c r="FP32" s="10"/>
      <c r="FQ32" s="10"/>
      <c r="FR32" s="10"/>
      <c r="FS32" s="10"/>
      <c r="FT32" s="10"/>
      <c r="FU32" s="10"/>
      <c r="FV32" s="10"/>
      <c r="FW32" s="10"/>
      <c r="FX32" s="10"/>
      <c r="FY32" s="10"/>
      <c r="FZ32" s="10"/>
      <c r="GA32" s="10"/>
      <c r="GB32" s="10"/>
      <c r="GC32" s="10"/>
      <c r="GD32" s="10"/>
      <c r="GE32" s="10"/>
      <c r="GF32" s="10"/>
      <c r="GG32" s="10"/>
      <c r="GH32" s="10"/>
      <c r="GI32" s="10"/>
      <c r="GJ32" s="10"/>
      <c r="GK32" s="10"/>
      <c r="GL32" s="10"/>
      <c r="GM32" s="10"/>
      <c r="GN32" s="10"/>
      <c r="GO32" s="10"/>
      <c r="GP32" s="10"/>
      <c r="GQ32" s="10"/>
      <c r="GR32" s="10"/>
      <c r="GS32" s="10"/>
      <c r="GT32" s="10"/>
      <c r="GU32" s="10"/>
      <c r="GV32" s="10"/>
    </row>
    <row r="33" spans="1:204" ht="16.350000000000001" customHeight="1" thickBot="1">
      <c r="B33" s="27"/>
      <c r="C33" s="1" t="s">
        <v>80</v>
      </c>
      <c r="H33" s="33"/>
      <c r="I33" s="33"/>
      <c r="J33" s="33"/>
      <c r="K33" s="33"/>
      <c r="L33" s="1" t="s">
        <v>78</v>
      </c>
      <c r="Q33" s="33"/>
      <c r="R33" s="110">
        <v>300</v>
      </c>
      <c r="S33" s="110"/>
      <c r="T33" s="1" t="s">
        <v>64</v>
      </c>
      <c r="V33" s="33"/>
      <c r="W33" s="33"/>
      <c r="X33" s="33"/>
      <c r="Y33" s="33"/>
      <c r="Z33" s="33"/>
      <c r="AA33" s="33"/>
      <c r="AB33" s="33"/>
      <c r="AC33" s="33"/>
      <c r="AD33" s="33"/>
      <c r="AE33" s="33"/>
      <c r="AH33" s="7"/>
      <c r="AI33" s="138">
        <v>0.8</v>
      </c>
      <c r="AJ33" s="138"/>
      <c r="AK33" s="8"/>
      <c r="AL33" s="138">
        <v>0.2</v>
      </c>
      <c r="AM33" s="138"/>
      <c r="AO33" s="8"/>
      <c r="AP33" s="7"/>
      <c r="AS33" s="8"/>
      <c r="AT33" s="7"/>
      <c r="AW33" s="8"/>
      <c r="AX33" s="7"/>
      <c r="BA33" s="8"/>
      <c r="BB33" s="7"/>
      <c r="BE33" s="8"/>
      <c r="BF33" s="7"/>
      <c r="BI33" s="8"/>
      <c r="BJ33" s="30"/>
      <c r="BK33" s="44"/>
      <c r="BL33" s="44"/>
      <c r="BM33" s="44"/>
      <c r="BN33" s="10"/>
      <c r="BO33" s="10"/>
      <c r="BP33" s="10"/>
      <c r="BQ33" s="10"/>
      <c r="BR33" s="10"/>
      <c r="BS33" s="10"/>
      <c r="BT33" s="10"/>
      <c r="BU33" s="10"/>
      <c r="BV33" s="10"/>
      <c r="BW33" s="10"/>
      <c r="BX33" s="10"/>
      <c r="BY33" s="10"/>
      <c r="BZ33" s="10"/>
      <c r="CA33" s="10"/>
      <c r="CB33" s="10"/>
      <c r="CC33" s="10"/>
      <c r="CD33" s="10"/>
      <c r="CE33" s="10"/>
      <c r="CF33" s="10"/>
      <c r="CG33" s="10"/>
      <c r="CH33" s="10"/>
      <c r="CI33" s="10"/>
      <c r="CJ33" s="10"/>
      <c r="CK33" s="10"/>
      <c r="CL33" s="10"/>
      <c r="CM33" s="10"/>
      <c r="CN33" s="10"/>
      <c r="CO33" s="26"/>
      <c r="CP33" s="61"/>
      <c r="CQ33" s="18"/>
      <c r="CR33" s="62"/>
      <c r="CS33" s="61"/>
      <c r="CT33" s="18"/>
      <c r="CU33" s="18"/>
      <c r="CV33" s="18"/>
      <c r="CW33" s="18"/>
      <c r="CX33" s="22" t="s">
        <v>179</v>
      </c>
      <c r="CY33" s="56"/>
      <c r="CZ33" s="56"/>
      <c r="DA33" s="56"/>
      <c r="DB33" s="56"/>
      <c r="DC33" s="56"/>
      <c r="DD33" s="56"/>
      <c r="DE33" s="57"/>
      <c r="DF33" s="58"/>
      <c r="DG33" s="118"/>
      <c r="DH33" s="118"/>
      <c r="DI33" s="118"/>
      <c r="DJ33" s="119"/>
      <c r="DK33" s="58"/>
      <c r="DL33" s="118"/>
      <c r="DM33" s="118"/>
      <c r="DN33" s="118"/>
      <c r="DO33" s="118"/>
      <c r="DP33" s="59" t="s">
        <v>203</v>
      </c>
      <c r="DQ33" s="248"/>
      <c r="DR33" s="248"/>
      <c r="DS33" s="248"/>
      <c r="DT33" s="249"/>
      <c r="DU33" s="59" t="s">
        <v>204</v>
      </c>
      <c r="DV33" s="248"/>
      <c r="DW33" s="248"/>
      <c r="DX33" s="248"/>
      <c r="DY33" s="249"/>
      <c r="DZ33" s="54"/>
      <c r="EA33" s="118"/>
      <c r="EB33" s="118"/>
      <c r="EC33" s="118"/>
      <c r="ED33" s="119"/>
      <c r="EE33" s="58"/>
      <c r="EF33" s="118"/>
      <c r="EG33" s="118"/>
      <c r="EH33" s="118"/>
      <c r="EI33" s="119"/>
      <c r="EJ33" s="58"/>
      <c r="EK33" s="118"/>
      <c r="EL33" s="118"/>
      <c r="EM33" s="118"/>
      <c r="EN33" s="119"/>
      <c r="EO33" s="58"/>
      <c r="EP33" s="118"/>
      <c r="EQ33" s="118"/>
      <c r="ER33" s="118"/>
      <c r="ES33" s="119"/>
      <c r="ET33" s="10"/>
      <c r="EU33" s="10"/>
      <c r="EV33" s="10"/>
      <c r="EW33" s="10"/>
      <c r="EX33" s="10"/>
      <c r="EY33" s="10"/>
      <c r="EZ33" s="10"/>
      <c r="FA33" s="10"/>
      <c r="FB33" s="10"/>
      <c r="FC33" s="10"/>
      <c r="FD33" s="10"/>
      <c r="FE33" s="10"/>
      <c r="FF33" s="10"/>
      <c r="FG33" s="10"/>
      <c r="FH33" s="10"/>
      <c r="FI33" s="10"/>
      <c r="FJ33" s="10"/>
      <c r="FK33" s="10"/>
      <c r="FL33" s="10"/>
      <c r="FM33" s="10"/>
      <c r="FN33" s="10"/>
      <c r="FO33" s="10"/>
      <c r="FP33" s="10"/>
      <c r="FQ33" s="10"/>
      <c r="FR33" s="10"/>
      <c r="FS33" s="10"/>
      <c r="FT33" s="10"/>
      <c r="FU33" s="10"/>
      <c r="FV33" s="10"/>
      <c r="FW33" s="10"/>
      <c r="FX33" s="10"/>
      <c r="FY33" s="10"/>
      <c r="FZ33" s="10"/>
      <c r="GA33" s="10"/>
      <c r="GB33" s="10"/>
      <c r="GC33" s="10"/>
      <c r="GD33" s="10"/>
      <c r="GE33" s="10"/>
      <c r="GF33" s="10"/>
      <c r="GG33" s="10"/>
      <c r="GH33" s="10"/>
      <c r="GI33" s="10"/>
      <c r="GJ33" s="10"/>
      <c r="GK33" s="10"/>
      <c r="GL33" s="10"/>
      <c r="GM33" s="10"/>
      <c r="GN33" s="10"/>
      <c r="GO33" s="10"/>
      <c r="GP33" s="10"/>
      <c r="GQ33" s="10"/>
      <c r="GR33" s="10"/>
      <c r="GS33" s="10"/>
      <c r="GT33" s="10"/>
      <c r="GU33" s="10"/>
      <c r="GV33" s="10"/>
    </row>
    <row r="34" spans="1:204" ht="16.350000000000001" customHeight="1">
      <c r="B34" s="27"/>
      <c r="C34" s="1" t="s">
        <v>79</v>
      </c>
      <c r="H34" s="33"/>
      <c r="I34" s="33"/>
      <c r="J34" s="33"/>
      <c r="K34" s="33"/>
      <c r="Q34" s="33"/>
      <c r="R34" s="33"/>
      <c r="S34" s="33"/>
      <c r="T34" s="33"/>
      <c r="U34" s="33"/>
      <c r="V34" s="33"/>
      <c r="W34" s="33"/>
      <c r="X34" s="33"/>
      <c r="Y34" s="33"/>
      <c r="Z34" s="33"/>
      <c r="AA34" s="33"/>
      <c r="AB34" s="33"/>
      <c r="AC34" s="33"/>
      <c r="AD34" s="33"/>
      <c r="AE34" s="33"/>
      <c r="AH34" s="9"/>
      <c r="AI34" s="1" t="s">
        <v>122</v>
      </c>
      <c r="AJ34" s="10"/>
      <c r="AK34" s="40"/>
      <c r="AL34" s="9"/>
      <c r="AM34" s="10"/>
      <c r="AN34" s="10"/>
      <c r="AO34" s="40"/>
      <c r="AP34" s="7" t="s">
        <v>123</v>
      </c>
      <c r="AQ34" s="10"/>
      <c r="AR34" s="10"/>
      <c r="AS34" s="40"/>
      <c r="AT34" s="9"/>
      <c r="AU34" s="10"/>
      <c r="AV34" s="10"/>
      <c r="AW34" s="40"/>
      <c r="AX34" s="9"/>
      <c r="AY34" s="10"/>
      <c r="AZ34" s="10"/>
      <c r="BA34" s="40"/>
      <c r="BB34" s="9"/>
      <c r="BC34" s="10"/>
      <c r="BD34" s="10"/>
      <c r="BE34" s="40"/>
      <c r="BF34" s="9"/>
      <c r="BG34" s="10"/>
      <c r="BH34" s="10"/>
      <c r="BI34" s="40"/>
      <c r="BK34" s="10"/>
      <c r="BL34" s="10"/>
      <c r="BM34" s="10"/>
      <c r="BN34" s="10"/>
      <c r="BO34" s="10"/>
      <c r="BP34" s="10"/>
      <c r="BQ34" s="10"/>
      <c r="BR34" s="10"/>
      <c r="BS34" s="10"/>
      <c r="BT34" s="10"/>
      <c r="BU34" s="10"/>
      <c r="BV34" s="10"/>
      <c r="BW34" s="10"/>
      <c r="BX34" s="10"/>
      <c r="BY34" s="10"/>
      <c r="BZ34" s="10"/>
      <c r="CA34" s="10"/>
      <c r="CB34" s="10"/>
      <c r="CC34" s="10"/>
      <c r="CD34" s="10"/>
      <c r="CE34" s="10"/>
      <c r="CF34" s="10"/>
      <c r="CG34" s="10"/>
      <c r="CH34" s="10"/>
      <c r="CI34" s="10"/>
      <c r="CJ34" s="10"/>
      <c r="CK34" s="10"/>
      <c r="CL34" s="10"/>
      <c r="CM34" s="10"/>
      <c r="CN34" s="10"/>
      <c r="CO34" s="26"/>
      <c r="CP34" s="61"/>
      <c r="CQ34" s="18"/>
      <c r="CR34" s="62"/>
      <c r="CS34" s="61"/>
      <c r="CT34" s="18"/>
      <c r="CU34" s="18"/>
      <c r="CV34" s="18"/>
      <c r="CW34" s="18"/>
      <c r="CX34" s="61"/>
      <c r="CY34" s="19" t="s">
        <v>104</v>
      </c>
      <c r="CZ34" s="21"/>
      <c r="DA34" s="21"/>
      <c r="DB34" s="21"/>
      <c r="DC34" s="21"/>
      <c r="DD34" s="21"/>
      <c r="DE34" s="49"/>
      <c r="DF34" s="58"/>
      <c r="DG34" s="118"/>
      <c r="DH34" s="118"/>
      <c r="DI34" s="118"/>
      <c r="DJ34" s="119"/>
      <c r="DK34" s="58"/>
      <c r="DL34" s="118"/>
      <c r="DM34" s="118"/>
      <c r="DN34" s="118"/>
      <c r="DO34" s="119"/>
      <c r="DP34" s="63"/>
      <c r="DQ34" s="160"/>
      <c r="DR34" s="160"/>
      <c r="DS34" s="160"/>
      <c r="DT34" s="161"/>
      <c r="DU34" s="63"/>
      <c r="DV34" s="160"/>
      <c r="DW34" s="160"/>
      <c r="DX34" s="160"/>
      <c r="DY34" s="161"/>
      <c r="DZ34" s="58"/>
      <c r="EA34" s="118"/>
      <c r="EB34" s="118"/>
      <c r="EC34" s="118"/>
      <c r="ED34" s="119"/>
      <c r="EE34" s="58"/>
      <c r="EF34" s="118"/>
      <c r="EG34" s="118"/>
      <c r="EH34" s="118"/>
      <c r="EI34" s="119"/>
      <c r="EJ34" s="58"/>
      <c r="EK34" s="118"/>
      <c r="EL34" s="118"/>
      <c r="EM34" s="118"/>
      <c r="EN34" s="119"/>
      <c r="EO34" s="58"/>
      <c r="EP34" s="118"/>
      <c r="EQ34" s="118"/>
      <c r="ER34" s="118"/>
      <c r="ES34" s="119"/>
      <c r="ET34" s="10"/>
      <c r="EU34" s="10"/>
      <c r="EV34" s="10"/>
      <c r="EW34" s="10"/>
      <c r="EX34" s="10"/>
      <c r="EY34" s="10"/>
      <c r="EZ34" s="10"/>
      <c r="FA34" s="10"/>
      <c r="FB34" s="10"/>
      <c r="FC34" s="10"/>
      <c r="FD34" s="10"/>
      <c r="FE34" s="10"/>
      <c r="FF34" s="10"/>
      <c r="FG34" s="10"/>
      <c r="FH34" s="10"/>
      <c r="FI34" s="10"/>
      <c r="FJ34" s="10"/>
      <c r="FK34" s="10"/>
      <c r="FL34" s="10"/>
      <c r="FM34" s="10"/>
      <c r="FN34" s="10"/>
      <c r="FO34" s="10"/>
      <c r="FP34" s="10"/>
      <c r="FQ34" s="10"/>
      <c r="FR34" s="10"/>
      <c r="FS34" s="10"/>
      <c r="FT34" s="10"/>
      <c r="FU34" s="10"/>
      <c r="FV34" s="10"/>
      <c r="FW34" s="10"/>
      <c r="FX34" s="10"/>
      <c r="FY34" s="10"/>
      <c r="FZ34" s="10"/>
      <c r="GA34" s="10"/>
      <c r="GB34" s="10"/>
      <c r="GC34" s="10"/>
      <c r="GD34" s="10"/>
      <c r="GE34" s="10"/>
      <c r="GF34" s="10"/>
      <c r="GG34" s="10"/>
      <c r="GH34" s="10"/>
      <c r="GI34" s="10"/>
      <c r="GJ34" s="10"/>
      <c r="GK34" s="10"/>
      <c r="GL34" s="10"/>
      <c r="GM34" s="10"/>
      <c r="GN34" s="10"/>
      <c r="GO34" s="10"/>
      <c r="GP34" s="10"/>
      <c r="GQ34" s="10"/>
      <c r="GR34" s="10"/>
      <c r="GS34" s="10"/>
      <c r="GT34" s="10"/>
      <c r="GU34" s="10"/>
      <c r="GV34" s="10"/>
    </row>
    <row r="35" spans="1:204" ht="16.350000000000001" customHeight="1" thickBot="1">
      <c r="D35" s="1" t="s">
        <v>82</v>
      </c>
      <c r="L35" s="110">
        <v>100</v>
      </c>
      <c r="M35" s="110"/>
      <c r="N35" s="1" t="s">
        <v>55</v>
      </c>
      <c r="AH35" s="41"/>
      <c r="AI35" s="10"/>
      <c r="AJ35" s="10"/>
      <c r="AK35" s="40"/>
      <c r="AL35" s="41"/>
      <c r="AM35" s="10"/>
      <c r="AN35" s="10"/>
      <c r="AO35" s="40"/>
      <c r="AP35" s="41"/>
      <c r="AQ35" s="10"/>
      <c r="AR35" s="10"/>
      <c r="AS35" s="40"/>
      <c r="AT35" s="41"/>
      <c r="AU35" s="10"/>
      <c r="AV35" s="10"/>
      <c r="AW35" s="40"/>
      <c r="AX35" s="41"/>
      <c r="AY35" s="10"/>
      <c r="AZ35" s="10"/>
      <c r="BA35" s="40"/>
      <c r="BB35" s="41"/>
      <c r="BC35" s="10"/>
      <c r="BD35" s="10"/>
      <c r="BE35" s="40"/>
      <c r="BF35" s="41"/>
      <c r="BG35" s="10"/>
      <c r="BH35" s="10"/>
      <c r="BI35" s="40"/>
      <c r="BK35" s="10"/>
      <c r="BL35" s="10"/>
      <c r="BM35" s="10"/>
      <c r="BN35" s="10"/>
      <c r="BO35" s="10"/>
      <c r="BP35" s="10"/>
      <c r="BQ35" s="10"/>
      <c r="BR35" s="10"/>
      <c r="BS35" s="10"/>
      <c r="BT35" s="10"/>
      <c r="BU35" s="10"/>
      <c r="BV35" s="10"/>
      <c r="BW35" s="10"/>
      <c r="BX35" s="10"/>
      <c r="BY35" s="10"/>
      <c r="BZ35" s="10"/>
      <c r="CA35" s="10"/>
      <c r="CB35" s="10"/>
      <c r="CC35" s="10"/>
      <c r="CD35" s="10"/>
      <c r="CE35" s="10"/>
      <c r="CF35" s="10"/>
      <c r="CG35" s="10"/>
      <c r="CH35" s="10"/>
      <c r="CI35" s="10"/>
      <c r="CJ35" s="10"/>
      <c r="CK35" s="10"/>
      <c r="CL35" s="10"/>
      <c r="CM35" s="10"/>
      <c r="CN35" s="10"/>
      <c r="CO35" s="26"/>
      <c r="CP35" s="61"/>
      <c r="CQ35" s="18"/>
      <c r="CR35" s="62"/>
      <c r="CS35" s="61"/>
      <c r="CT35" s="18"/>
      <c r="CU35" s="18"/>
      <c r="CV35" s="18"/>
      <c r="CW35" s="18"/>
      <c r="CX35" s="24"/>
      <c r="CY35" s="19" t="s">
        <v>105</v>
      </c>
      <c r="CZ35" s="21"/>
      <c r="DA35" s="21"/>
      <c r="DB35" s="21"/>
      <c r="DC35" s="21"/>
      <c r="DD35" s="21"/>
      <c r="DE35" s="49"/>
      <c r="DF35" s="64"/>
      <c r="DG35" s="254"/>
      <c r="DH35" s="254"/>
      <c r="DI35" s="254"/>
      <c r="DJ35" s="255"/>
      <c r="DK35" s="58"/>
      <c r="DL35" s="118"/>
      <c r="DM35" s="118"/>
      <c r="DN35" s="118"/>
      <c r="DO35" s="119"/>
      <c r="DP35" s="58"/>
      <c r="DQ35" s="118"/>
      <c r="DR35" s="118"/>
      <c r="DS35" s="118"/>
      <c r="DT35" s="119"/>
      <c r="DU35" s="58"/>
      <c r="DV35" s="118"/>
      <c r="DW35" s="118"/>
      <c r="DX35" s="118"/>
      <c r="DY35" s="119"/>
      <c r="DZ35" s="64"/>
      <c r="EA35" s="254"/>
      <c r="EB35" s="254"/>
      <c r="EC35" s="254"/>
      <c r="ED35" s="255"/>
      <c r="EE35" s="58"/>
      <c r="EF35" s="118"/>
      <c r="EG35" s="118"/>
      <c r="EH35" s="118"/>
      <c r="EI35" s="119"/>
      <c r="EJ35" s="58"/>
      <c r="EK35" s="118"/>
      <c r="EL35" s="118"/>
      <c r="EM35" s="118"/>
      <c r="EN35" s="119"/>
      <c r="EO35" s="58"/>
      <c r="EP35" s="118"/>
      <c r="EQ35" s="118"/>
      <c r="ER35" s="118"/>
      <c r="ES35" s="119"/>
      <c r="ET35" s="10"/>
      <c r="EU35" s="10"/>
      <c r="EV35" s="10"/>
      <c r="EW35" s="10"/>
      <c r="EX35" s="10"/>
      <c r="EY35" s="10"/>
      <c r="EZ35" s="10"/>
      <c r="FA35" s="10"/>
      <c r="FB35" s="10"/>
      <c r="FC35" s="10"/>
      <c r="FD35" s="10"/>
      <c r="FE35" s="10"/>
      <c r="FF35" s="10"/>
      <c r="FG35" s="10"/>
      <c r="FH35" s="10"/>
      <c r="FI35" s="10"/>
      <c r="FJ35" s="10"/>
      <c r="FK35" s="10"/>
      <c r="FL35" s="10"/>
      <c r="FM35" s="10"/>
      <c r="FN35" s="10"/>
      <c r="FO35" s="10"/>
      <c r="FP35" s="10"/>
      <c r="FQ35" s="10"/>
      <c r="FR35" s="10"/>
      <c r="FS35" s="10"/>
      <c r="FT35" s="10"/>
      <c r="FU35" s="10"/>
      <c r="FV35" s="10"/>
      <c r="FW35" s="10"/>
      <c r="FX35" s="10"/>
      <c r="FY35" s="10"/>
      <c r="FZ35" s="10"/>
      <c r="GA35" s="10"/>
      <c r="GB35" s="10"/>
      <c r="GC35" s="10"/>
      <c r="GD35" s="10"/>
      <c r="GE35" s="10"/>
      <c r="GF35" s="10"/>
      <c r="GG35" s="10"/>
      <c r="GH35" s="10"/>
      <c r="GI35" s="10"/>
      <c r="GJ35" s="10"/>
      <c r="GK35" s="10"/>
      <c r="GL35" s="10"/>
      <c r="GM35" s="10"/>
      <c r="GN35" s="10"/>
      <c r="GO35" s="10"/>
      <c r="GP35" s="10"/>
      <c r="GQ35" s="10"/>
      <c r="GR35" s="10"/>
      <c r="GS35" s="10"/>
      <c r="GT35" s="10"/>
      <c r="GU35" s="10"/>
      <c r="GV35" s="10"/>
    </row>
    <row r="36" spans="1:204" ht="16.350000000000001" customHeight="1" thickBot="1">
      <c r="D36" s="1" t="s">
        <v>83</v>
      </c>
      <c r="L36" s="110">
        <v>500</v>
      </c>
      <c r="M36" s="110"/>
      <c r="N36" s="1" t="s">
        <v>55</v>
      </c>
      <c r="AH36" s="9"/>
      <c r="AI36" s="10"/>
      <c r="AJ36" s="10"/>
      <c r="AK36" s="40"/>
      <c r="AL36" s="9"/>
      <c r="AM36" s="1" t="s">
        <v>124</v>
      </c>
      <c r="AN36" s="10"/>
      <c r="AO36" s="40"/>
      <c r="AP36" s="9"/>
      <c r="AQ36" s="10"/>
      <c r="AR36" s="10"/>
      <c r="AS36" s="40"/>
      <c r="AT36" s="9"/>
      <c r="AU36" s="10"/>
      <c r="AV36" s="10"/>
      <c r="AW36" s="40"/>
      <c r="AX36" s="9"/>
      <c r="AY36" s="10"/>
      <c r="AZ36" s="1" t="s">
        <v>129</v>
      </c>
      <c r="BA36" s="40"/>
      <c r="BB36" s="9"/>
      <c r="BC36" s="10"/>
      <c r="BD36" s="10"/>
      <c r="BE36" s="40"/>
      <c r="BF36" s="9"/>
      <c r="BG36" s="10"/>
      <c r="BH36" s="10"/>
      <c r="BI36" s="40"/>
      <c r="BK36" s="10"/>
      <c r="BL36" s="10"/>
      <c r="BM36" s="10"/>
      <c r="BN36" s="10"/>
      <c r="BO36" s="10"/>
      <c r="BP36" s="10"/>
      <c r="BQ36" s="10"/>
      <c r="BR36" s="10"/>
      <c r="BS36" s="10"/>
      <c r="BT36" s="10"/>
      <c r="BU36" s="10"/>
      <c r="BV36" s="10"/>
      <c r="BW36" s="10"/>
      <c r="BX36" s="10"/>
      <c r="BY36" s="10"/>
      <c r="BZ36" s="10"/>
      <c r="CA36" s="10"/>
      <c r="CB36" s="10"/>
      <c r="CC36" s="10"/>
      <c r="CD36" s="10"/>
      <c r="CE36" s="10"/>
      <c r="CF36" s="10"/>
      <c r="CG36" s="10"/>
      <c r="CH36" s="10"/>
      <c r="CI36" s="10"/>
      <c r="CJ36" s="10"/>
      <c r="CK36" s="10"/>
      <c r="CL36" s="10"/>
      <c r="CM36" s="10"/>
      <c r="CN36" s="10"/>
      <c r="CO36" s="26"/>
      <c r="CP36" s="61"/>
      <c r="CQ36" s="18"/>
      <c r="CR36" s="62"/>
      <c r="CS36" s="24"/>
      <c r="CT36" s="65"/>
      <c r="CU36" s="65"/>
      <c r="CV36" s="65"/>
      <c r="CW36" s="65"/>
      <c r="CX36" s="19" t="s">
        <v>180</v>
      </c>
      <c r="CY36" s="21"/>
      <c r="CZ36" s="21"/>
      <c r="DA36" s="21"/>
      <c r="DB36" s="21"/>
      <c r="DC36" s="21"/>
      <c r="DD36" s="21"/>
      <c r="DE36" s="21"/>
      <c r="DF36" s="59" t="s">
        <v>202</v>
      </c>
      <c r="DG36" s="248"/>
      <c r="DH36" s="248"/>
      <c r="DI36" s="248"/>
      <c r="DJ36" s="249"/>
      <c r="DK36" s="54"/>
      <c r="DL36" s="118"/>
      <c r="DM36" s="118"/>
      <c r="DN36" s="118"/>
      <c r="DO36" s="119"/>
      <c r="DP36" s="58"/>
      <c r="DQ36" s="118"/>
      <c r="DR36" s="118"/>
      <c r="DS36" s="118"/>
      <c r="DT36" s="119"/>
      <c r="DU36" s="58"/>
      <c r="DV36" s="118"/>
      <c r="DW36" s="118"/>
      <c r="DX36" s="118"/>
      <c r="DY36" s="118"/>
      <c r="DZ36" s="59" t="s">
        <v>206</v>
      </c>
      <c r="EA36" s="248"/>
      <c r="EB36" s="248"/>
      <c r="EC36" s="248"/>
      <c r="ED36" s="249"/>
      <c r="EE36" s="54"/>
      <c r="EF36" s="118"/>
      <c r="EG36" s="118"/>
      <c r="EH36" s="118"/>
      <c r="EI36" s="119"/>
      <c r="EJ36" s="58"/>
      <c r="EK36" s="118"/>
      <c r="EL36" s="118"/>
      <c r="EM36" s="118"/>
      <c r="EN36" s="119"/>
      <c r="EO36" s="58"/>
      <c r="EP36" s="118"/>
      <c r="EQ36" s="118"/>
      <c r="ER36" s="118"/>
      <c r="ES36" s="119"/>
      <c r="ET36" s="10"/>
      <c r="EU36" s="10"/>
      <c r="EV36" s="10"/>
      <c r="EW36" s="10"/>
      <c r="EX36" s="10"/>
      <c r="EY36" s="10"/>
      <c r="EZ36" s="10"/>
      <c r="FA36" s="10"/>
      <c r="FB36" s="10"/>
      <c r="FC36" s="10"/>
      <c r="FD36" s="10"/>
      <c r="FE36" s="10"/>
      <c r="FF36" s="10"/>
      <c r="FG36" s="10"/>
      <c r="FH36" s="10"/>
      <c r="FI36" s="10"/>
      <c r="FJ36" s="10"/>
      <c r="FK36" s="10"/>
      <c r="FL36" s="10"/>
      <c r="FM36" s="10"/>
      <c r="FN36" s="10"/>
      <c r="FO36" s="10"/>
      <c r="FP36" s="10"/>
      <c r="FQ36" s="10"/>
      <c r="FR36" s="10"/>
      <c r="FS36" s="10"/>
      <c r="FT36" s="10"/>
      <c r="FU36" s="10"/>
      <c r="FV36" s="10"/>
      <c r="FW36" s="10"/>
      <c r="FX36" s="10"/>
      <c r="FY36" s="10"/>
      <c r="FZ36" s="10"/>
      <c r="GA36" s="10"/>
      <c r="GB36" s="10"/>
      <c r="GC36" s="10"/>
      <c r="GD36" s="10"/>
      <c r="GE36" s="10"/>
      <c r="GF36" s="10"/>
      <c r="GG36" s="10"/>
      <c r="GH36" s="10"/>
      <c r="GI36" s="10"/>
      <c r="GJ36" s="10"/>
      <c r="GK36" s="10"/>
      <c r="GL36" s="10"/>
      <c r="GM36" s="10"/>
      <c r="GN36" s="10"/>
      <c r="GO36" s="10"/>
      <c r="GP36" s="10"/>
      <c r="GQ36" s="10"/>
      <c r="GR36" s="10"/>
      <c r="GS36" s="10"/>
      <c r="GT36" s="10"/>
      <c r="GU36" s="10"/>
      <c r="GV36" s="10"/>
    </row>
    <row r="37" spans="1:204" ht="16.350000000000001" customHeight="1">
      <c r="A37" s="29"/>
      <c r="D37" s="1" t="s">
        <v>84</v>
      </c>
      <c r="L37" s="1" t="s">
        <v>85</v>
      </c>
      <c r="R37" s="103">
        <v>0.1</v>
      </c>
      <c r="S37" s="103"/>
      <c r="AH37" s="9"/>
      <c r="AI37" s="10"/>
      <c r="AJ37" s="10"/>
      <c r="AK37" s="40"/>
      <c r="AL37" s="9"/>
      <c r="AM37" s="10"/>
      <c r="AN37" s="10"/>
      <c r="AO37" s="40"/>
      <c r="AP37" s="9"/>
      <c r="AQ37" s="10"/>
      <c r="AR37" s="10"/>
      <c r="AS37" s="40"/>
      <c r="AT37" s="9"/>
      <c r="AU37" s="10"/>
      <c r="AV37" s="138">
        <v>0.1</v>
      </c>
      <c r="AW37" s="138"/>
      <c r="AX37" s="9"/>
      <c r="AY37" s="138">
        <v>0.3</v>
      </c>
      <c r="AZ37" s="138"/>
      <c r="BA37" s="40"/>
      <c r="BB37" s="9"/>
      <c r="BC37" s="138">
        <v>0.6</v>
      </c>
      <c r="BD37" s="138"/>
      <c r="BE37" s="40"/>
      <c r="BF37" s="9"/>
      <c r="BG37" s="10"/>
      <c r="BH37" s="10"/>
      <c r="BI37" s="40"/>
      <c r="BK37" s="10"/>
      <c r="BL37" s="10"/>
      <c r="BM37" s="10"/>
      <c r="BN37" s="10"/>
      <c r="BO37" s="10"/>
      <c r="BP37" s="10"/>
      <c r="BQ37" s="10"/>
      <c r="BR37" s="10"/>
      <c r="BS37" s="10"/>
      <c r="BT37" s="10"/>
      <c r="BU37" s="10"/>
      <c r="BV37" s="10"/>
      <c r="BW37" s="10"/>
      <c r="BX37" s="10"/>
      <c r="BY37" s="10"/>
      <c r="BZ37" s="10"/>
      <c r="CA37" s="10"/>
      <c r="CB37" s="10"/>
      <c r="CC37" s="10"/>
      <c r="CD37" s="10"/>
      <c r="CE37" s="10"/>
      <c r="CF37" s="10"/>
      <c r="CG37" s="10"/>
      <c r="CH37" s="10"/>
      <c r="CI37" s="10"/>
      <c r="CJ37" s="10"/>
      <c r="CK37" s="10"/>
      <c r="CL37" s="10"/>
      <c r="CM37" s="10"/>
      <c r="CN37" s="10"/>
      <c r="CO37" s="26"/>
      <c r="CP37" s="61"/>
      <c r="CQ37" s="18"/>
      <c r="CR37" s="62"/>
      <c r="CS37" s="22" t="s">
        <v>181</v>
      </c>
      <c r="CT37" s="56"/>
      <c r="CU37" s="56"/>
      <c r="CV37" s="56"/>
      <c r="CW37" s="56"/>
      <c r="CX37" s="56"/>
      <c r="CY37" s="56"/>
      <c r="CZ37" s="56"/>
      <c r="DA37" s="56"/>
      <c r="DB37" s="56"/>
      <c r="DC37" s="56"/>
      <c r="DD37" s="56"/>
      <c r="DE37" s="57"/>
      <c r="DF37" s="63"/>
      <c r="DG37" s="160"/>
      <c r="DH37" s="160"/>
      <c r="DI37" s="160"/>
      <c r="DJ37" s="161"/>
      <c r="DK37" s="58"/>
      <c r="DL37" s="118"/>
      <c r="DM37" s="118"/>
      <c r="DN37" s="118"/>
      <c r="DO37" s="119"/>
      <c r="DP37" s="58"/>
      <c r="DQ37" s="118"/>
      <c r="DR37" s="118"/>
      <c r="DS37" s="118"/>
      <c r="DT37" s="119"/>
      <c r="DU37" s="58"/>
      <c r="DV37" s="118"/>
      <c r="DW37" s="118"/>
      <c r="DX37" s="118"/>
      <c r="DY37" s="119"/>
      <c r="DZ37" s="63"/>
      <c r="EA37" s="160"/>
      <c r="EB37" s="160"/>
      <c r="EC37" s="160"/>
      <c r="ED37" s="161"/>
      <c r="EE37" s="58"/>
      <c r="EF37" s="118"/>
      <c r="EG37" s="118"/>
      <c r="EH37" s="118"/>
      <c r="EI37" s="119"/>
      <c r="EJ37" s="58"/>
      <c r="EK37" s="118"/>
      <c r="EL37" s="118"/>
      <c r="EM37" s="118"/>
      <c r="EN37" s="119"/>
      <c r="EO37" s="58"/>
      <c r="EP37" s="118"/>
      <c r="EQ37" s="118"/>
      <c r="ER37" s="118"/>
      <c r="ES37" s="119"/>
      <c r="ET37" s="10"/>
      <c r="EU37" s="10"/>
      <c r="EV37" s="10"/>
      <c r="EW37" s="10"/>
      <c r="EX37" s="10"/>
      <c r="EY37" s="10"/>
      <c r="EZ37" s="10"/>
      <c r="FA37" s="10"/>
      <c r="FB37" s="10"/>
      <c r="FC37" s="10"/>
      <c r="FD37" s="10"/>
      <c r="FE37" s="10"/>
      <c r="FF37" s="10"/>
      <c r="FG37" s="10"/>
      <c r="FH37" s="10"/>
      <c r="FI37" s="10"/>
      <c r="FJ37" s="10"/>
      <c r="FK37" s="10"/>
      <c r="FL37" s="10"/>
      <c r="FM37" s="10"/>
      <c r="FN37" s="10"/>
      <c r="FO37" s="10"/>
      <c r="FP37" s="10"/>
      <c r="FQ37" s="10"/>
      <c r="FR37" s="10"/>
      <c r="FS37" s="10"/>
      <c r="FT37" s="10"/>
      <c r="FU37" s="10"/>
      <c r="FV37" s="10"/>
      <c r="FW37" s="10"/>
      <c r="FX37" s="10"/>
      <c r="FY37" s="10"/>
      <c r="FZ37" s="10"/>
      <c r="GA37" s="10"/>
      <c r="GB37" s="10"/>
      <c r="GC37" s="10"/>
      <c r="GD37" s="10"/>
      <c r="GE37" s="10"/>
      <c r="GF37" s="10"/>
      <c r="GG37" s="10"/>
      <c r="GH37" s="10"/>
      <c r="GI37" s="10"/>
      <c r="GJ37" s="10"/>
      <c r="GK37" s="10"/>
      <c r="GL37" s="10"/>
      <c r="GM37" s="10"/>
      <c r="GN37" s="10"/>
      <c r="GO37" s="10"/>
      <c r="GP37" s="10"/>
      <c r="GQ37" s="10"/>
      <c r="GR37" s="10"/>
      <c r="GS37" s="10"/>
      <c r="GT37" s="10"/>
      <c r="GU37" s="10"/>
      <c r="GV37" s="10"/>
    </row>
    <row r="38" spans="1:204" ht="16.350000000000001" customHeight="1">
      <c r="C38" s="1" t="s">
        <v>86</v>
      </c>
      <c r="L38" s="1" t="s">
        <v>87</v>
      </c>
      <c r="AH38" s="9"/>
      <c r="AI38" s="10"/>
      <c r="AJ38" s="10"/>
      <c r="AK38" s="40"/>
      <c r="AL38" s="7" t="s">
        <v>126</v>
      </c>
      <c r="AM38" s="10"/>
      <c r="AN38" s="10"/>
      <c r="AO38" s="40"/>
      <c r="AP38" s="9"/>
      <c r="AQ38" s="10"/>
      <c r="AR38" s="10"/>
      <c r="AS38" s="40"/>
      <c r="AT38" s="9"/>
      <c r="AU38" s="10"/>
      <c r="AV38" s="10"/>
      <c r="AW38" s="40"/>
      <c r="AX38" s="9"/>
      <c r="AY38" s="10"/>
      <c r="AZ38" s="10"/>
      <c r="BA38" s="40"/>
      <c r="BB38" s="9"/>
      <c r="BC38" s="10"/>
      <c r="BD38" s="10"/>
      <c r="BE38" s="40"/>
      <c r="BF38" s="7" t="s">
        <v>125</v>
      </c>
      <c r="BG38" s="10"/>
      <c r="BH38" s="10"/>
      <c r="BI38" s="40"/>
      <c r="BK38" s="10"/>
      <c r="BL38" s="10"/>
      <c r="BM38" s="10"/>
      <c r="BN38" s="10"/>
      <c r="BO38" s="10"/>
      <c r="BP38" s="10"/>
      <c r="BQ38" s="10"/>
      <c r="BR38" s="10"/>
      <c r="BS38" s="10"/>
      <c r="BT38" s="10"/>
      <c r="BU38" s="10"/>
      <c r="BV38" s="10"/>
      <c r="BW38" s="10"/>
      <c r="BX38" s="10"/>
      <c r="BY38" s="10"/>
      <c r="BZ38" s="10"/>
      <c r="CA38" s="10"/>
      <c r="CB38" s="10"/>
      <c r="CC38" s="10"/>
      <c r="CD38" s="10"/>
      <c r="CE38" s="10"/>
      <c r="CF38" s="10"/>
      <c r="CG38" s="10"/>
      <c r="CH38" s="10"/>
      <c r="CI38" s="10"/>
      <c r="CJ38" s="10"/>
      <c r="CK38" s="10"/>
      <c r="CL38" s="10"/>
      <c r="CM38" s="10"/>
      <c r="CN38" s="10"/>
      <c r="CO38" s="10"/>
      <c r="CP38" s="7"/>
      <c r="CR38" s="8"/>
      <c r="CS38" s="7"/>
      <c r="CT38" s="18"/>
      <c r="CU38" s="18"/>
      <c r="CV38" s="18"/>
      <c r="CW38" s="18"/>
      <c r="CX38" s="19" t="s">
        <v>107</v>
      </c>
      <c r="CY38" s="21"/>
      <c r="CZ38" s="21"/>
      <c r="DA38" s="21"/>
      <c r="DB38" s="21"/>
      <c r="DC38" s="21"/>
      <c r="DD38" s="21"/>
      <c r="DE38" s="49"/>
      <c r="DF38" s="58"/>
      <c r="DG38" s="118"/>
      <c r="DH38" s="118"/>
      <c r="DI38" s="118"/>
      <c r="DJ38" s="119"/>
      <c r="DK38" s="58"/>
      <c r="DL38" s="118"/>
      <c r="DM38" s="118"/>
      <c r="DN38" s="118"/>
      <c r="DO38" s="119"/>
      <c r="DP38" s="58"/>
      <c r="DQ38" s="118"/>
      <c r="DR38" s="118"/>
      <c r="DS38" s="118"/>
      <c r="DT38" s="119"/>
      <c r="DU38" s="58"/>
      <c r="DV38" s="118"/>
      <c r="DW38" s="118"/>
      <c r="DX38" s="118"/>
      <c r="DY38" s="119"/>
      <c r="DZ38" s="58"/>
      <c r="EA38" s="118"/>
      <c r="EB38" s="118"/>
      <c r="EC38" s="118"/>
      <c r="ED38" s="119"/>
      <c r="EE38" s="58"/>
      <c r="EF38" s="118"/>
      <c r="EG38" s="118"/>
      <c r="EH38" s="118"/>
      <c r="EI38" s="119"/>
      <c r="EJ38" s="58"/>
      <c r="EK38" s="118"/>
      <c r="EL38" s="118"/>
      <c r="EM38" s="118"/>
      <c r="EN38" s="119"/>
      <c r="EO38" s="58"/>
      <c r="EP38" s="118"/>
      <c r="EQ38" s="118"/>
      <c r="ER38" s="118"/>
      <c r="ES38" s="119"/>
      <c r="ET38" s="10"/>
      <c r="EU38" s="10"/>
      <c r="EV38" s="10"/>
      <c r="EW38" s="10"/>
      <c r="EX38" s="10"/>
      <c r="EY38" s="10"/>
      <c r="EZ38" s="10"/>
      <c r="FA38" s="10"/>
      <c r="FB38" s="10"/>
      <c r="FC38" s="10"/>
      <c r="FD38" s="10"/>
      <c r="FE38" s="10"/>
      <c r="FF38" s="10"/>
      <c r="FG38" s="10"/>
      <c r="FH38" s="10"/>
      <c r="FI38" s="10"/>
      <c r="FJ38" s="10"/>
      <c r="FK38" s="10"/>
      <c r="FL38" s="10"/>
      <c r="FM38" s="10"/>
      <c r="FN38" s="10"/>
      <c r="FO38" s="10"/>
      <c r="FP38" s="10"/>
      <c r="FQ38" s="10"/>
      <c r="FR38" s="10"/>
      <c r="FS38" s="10"/>
      <c r="FT38" s="10"/>
      <c r="FU38" s="10"/>
      <c r="FV38" s="10"/>
      <c r="FW38" s="10"/>
      <c r="FX38" s="10"/>
      <c r="FY38" s="10"/>
      <c r="FZ38" s="10"/>
      <c r="GA38" s="10"/>
      <c r="GB38" s="10"/>
      <c r="GC38" s="10"/>
      <c r="GD38" s="10"/>
      <c r="GE38" s="10"/>
      <c r="GF38" s="10"/>
      <c r="GG38" s="10"/>
      <c r="GH38" s="10"/>
      <c r="GI38" s="10"/>
      <c r="GJ38" s="10"/>
      <c r="GK38" s="10"/>
      <c r="GL38" s="10"/>
      <c r="GM38" s="10"/>
      <c r="GN38" s="10"/>
      <c r="GO38" s="10"/>
      <c r="GP38" s="10"/>
      <c r="GQ38" s="10"/>
      <c r="GR38" s="10"/>
      <c r="GS38" s="10"/>
      <c r="GT38" s="10"/>
      <c r="GU38" s="10"/>
      <c r="GV38" s="10"/>
    </row>
    <row r="39" spans="1:204" ht="16.350000000000001" customHeight="1" thickBot="1">
      <c r="C39" s="1" t="s">
        <v>88</v>
      </c>
      <c r="L39" s="1" t="s">
        <v>89</v>
      </c>
      <c r="S39" s="103">
        <v>0.02</v>
      </c>
      <c r="T39" s="103"/>
      <c r="AH39" s="9"/>
      <c r="AI39" s="10"/>
      <c r="AJ39" s="10"/>
      <c r="AK39" s="40"/>
      <c r="AL39" s="9"/>
      <c r="AM39" s="138">
        <v>0.9</v>
      </c>
      <c r="AN39" s="138"/>
      <c r="AO39" s="40"/>
      <c r="AP39" s="9"/>
      <c r="AQ39" s="10"/>
      <c r="AR39" s="10"/>
      <c r="AS39" s="40"/>
      <c r="AT39" s="9"/>
      <c r="AU39" s="10"/>
      <c r="AV39" s="10"/>
      <c r="AW39" s="40"/>
      <c r="AX39" s="9"/>
      <c r="AY39" s="10"/>
      <c r="AZ39" s="10"/>
      <c r="BA39" s="40"/>
      <c r="BB39" s="9"/>
      <c r="BC39" s="10"/>
      <c r="BD39" s="10"/>
      <c r="BE39" s="40"/>
      <c r="BF39" s="138">
        <v>0.1</v>
      </c>
      <c r="BG39" s="138"/>
      <c r="BH39" s="10"/>
      <c r="BI39" s="40"/>
      <c r="BK39" s="10"/>
      <c r="BL39" s="10"/>
      <c r="BM39" s="10"/>
      <c r="BN39" s="10"/>
      <c r="BO39" s="10"/>
      <c r="BP39" s="10"/>
      <c r="BQ39" s="10"/>
      <c r="BR39" s="10"/>
      <c r="BS39" s="10"/>
      <c r="BT39" s="10"/>
      <c r="BU39" s="10"/>
      <c r="BV39" s="10"/>
      <c r="BW39" s="10"/>
      <c r="BX39" s="10"/>
      <c r="BY39" s="10"/>
      <c r="BZ39" s="10"/>
      <c r="CA39" s="10"/>
      <c r="CB39" s="10"/>
      <c r="CC39" s="10"/>
      <c r="CD39" s="10"/>
      <c r="CE39" s="10"/>
      <c r="CF39" s="10"/>
      <c r="CG39" s="10"/>
      <c r="CH39" s="10"/>
      <c r="CI39" s="10"/>
      <c r="CJ39" s="10"/>
      <c r="CK39" s="10"/>
      <c r="CL39" s="10"/>
      <c r="CM39" s="10"/>
      <c r="CN39" s="10"/>
      <c r="CO39" s="10"/>
      <c r="CP39" s="7"/>
      <c r="CR39" s="8"/>
      <c r="CS39" s="6"/>
      <c r="CT39" s="65"/>
      <c r="CU39" s="65"/>
      <c r="CV39" s="65"/>
      <c r="CW39" s="65"/>
      <c r="CX39" s="19" t="s">
        <v>182</v>
      </c>
      <c r="CY39" s="21"/>
      <c r="CZ39" s="21"/>
      <c r="DA39" s="21"/>
      <c r="DB39" s="21"/>
      <c r="DC39" s="21"/>
      <c r="DD39" s="21"/>
      <c r="DE39" s="49"/>
      <c r="DF39" s="58"/>
      <c r="DG39" s="118"/>
      <c r="DH39" s="118"/>
      <c r="DI39" s="118"/>
      <c r="DJ39" s="119"/>
      <c r="DK39" s="58"/>
      <c r="DL39" s="118"/>
      <c r="DM39" s="118"/>
      <c r="DN39" s="118"/>
      <c r="DO39" s="119"/>
      <c r="DP39" s="58"/>
      <c r="DQ39" s="118"/>
      <c r="DR39" s="118"/>
      <c r="DS39" s="118"/>
      <c r="DT39" s="119"/>
      <c r="DU39" s="58"/>
      <c r="DV39" s="118"/>
      <c r="DW39" s="118"/>
      <c r="DX39" s="118"/>
      <c r="DY39" s="119"/>
      <c r="DZ39" s="58"/>
      <c r="EA39" s="118"/>
      <c r="EB39" s="118"/>
      <c r="EC39" s="118"/>
      <c r="ED39" s="119"/>
      <c r="EE39" s="64"/>
      <c r="EF39" s="254"/>
      <c r="EG39" s="254"/>
      <c r="EH39" s="254"/>
      <c r="EI39" s="255"/>
      <c r="EJ39" s="58"/>
      <c r="EK39" s="118"/>
      <c r="EL39" s="118"/>
      <c r="EM39" s="118"/>
      <c r="EN39" s="119"/>
      <c r="EO39" s="58"/>
      <c r="EP39" s="118"/>
      <c r="EQ39" s="118"/>
      <c r="ER39" s="118"/>
      <c r="ES39" s="119"/>
      <c r="ET39" s="10"/>
      <c r="EU39" s="10"/>
      <c r="EV39" s="10"/>
      <c r="EW39" s="10"/>
      <c r="EX39" s="10"/>
      <c r="EY39" s="10"/>
      <c r="EZ39" s="10"/>
      <c r="FA39" s="10"/>
      <c r="FB39" s="10"/>
      <c r="FC39" s="10"/>
      <c r="FD39" s="10"/>
      <c r="FE39" s="10"/>
      <c r="FF39" s="10"/>
      <c r="FG39" s="10"/>
      <c r="FH39" s="10"/>
      <c r="FI39" s="10"/>
      <c r="FJ39" s="10"/>
      <c r="FK39" s="10"/>
      <c r="FL39" s="10"/>
      <c r="FM39" s="10"/>
      <c r="FN39" s="10"/>
      <c r="FO39" s="10"/>
      <c r="FP39" s="10"/>
      <c r="FQ39" s="10"/>
      <c r="FR39" s="10"/>
      <c r="FS39" s="10"/>
      <c r="FT39" s="10"/>
      <c r="FU39" s="10"/>
      <c r="FV39" s="10"/>
      <c r="FW39" s="10"/>
      <c r="FX39" s="10"/>
      <c r="FY39" s="10"/>
      <c r="FZ39" s="10"/>
      <c r="GA39" s="10"/>
      <c r="GB39" s="10"/>
      <c r="GC39" s="10"/>
      <c r="GD39" s="10"/>
      <c r="GE39" s="10"/>
      <c r="GF39" s="10"/>
      <c r="GG39" s="10"/>
      <c r="GH39" s="10"/>
      <c r="GI39" s="10"/>
      <c r="GJ39" s="10"/>
      <c r="GK39" s="10"/>
      <c r="GL39" s="10"/>
      <c r="GM39" s="10"/>
      <c r="GN39" s="10"/>
      <c r="GO39" s="10"/>
      <c r="GP39" s="10"/>
      <c r="GQ39" s="10"/>
      <c r="GR39" s="10"/>
      <c r="GS39" s="10"/>
      <c r="GT39" s="10"/>
      <c r="GU39" s="10"/>
      <c r="GV39" s="10"/>
    </row>
    <row r="40" spans="1:204" ht="16.350000000000001" customHeight="1" thickBot="1">
      <c r="AH40" s="9"/>
      <c r="AI40" s="10"/>
      <c r="AJ40" s="10"/>
      <c r="AK40" s="40"/>
      <c r="AL40" s="9"/>
      <c r="AM40" s="10"/>
      <c r="AN40" s="10"/>
      <c r="AO40" s="40"/>
      <c r="AP40" s="9"/>
      <c r="AQ40" s="10"/>
      <c r="AR40" s="1" t="s">
        <v>127</v>
      </c>
      <c r="AS40" s="40"/>
      <c r="AT40" s="9"/>
      <c r="AU40" s="10"/>
      <c r="AV40" s="10"/>
      <c r="AW40" s="40"/>
      <c r="AX40" s="9"/>
      <c r="AY40" s="10"/>
      <c r="AZ40" s="10"/>
      <c r="BA40" s="40"/>
      <c r="BB40" s="7" t="s">
        <v>130</v>
      </c>
      <c r="BC40" s="10"/>
      <c r="BD40" s="10"/>
      <c r="BE40" s="40"/>
      <c r="BF40" s="9"/>
      <c r="BG40" s="10"/>
      <c r="BH40" s="10"/>
      <c r="BI40" s="40"/>
      <c r="BK40" s="10"/>
      <c r="BL40" s="10"/>
      <c r="BM40" s="10"/>
      <c r="BN40" s="10"/>
      <c r="BO40" s="10"/>
      <c r="BP40" s="10"/>
      <c r="BQ40" s="10"/>
      <c r="BR40" s="10"/>
      <c r="BS40" s="10"/>
      <c r="BT40" s="10"/>
      <c r="BU40" s="10"/>
      <c r="BV40" s="10"/>
      <c r="BW40" s="10"/>
      <c r="BX40" s="10"/>
      <c r="BY40" s="10"/>
      <c r="BZ40" s="10"/>
      <c r="CA40" s="10"/>
      <c r="CB40" s="10"/>
      <c r="CC40" s="10"/>
      <c r="CD40" s="10"/>
      <c r="CE40" s="10"/>
      <c r="CF40" s="10"/>
      <c r="CG40" s="10"/>
      <c r="CH40" s="10"/>
      <c r="CI40" s="10"/>
      <c r="CJ40" s="10"/>
      <c r="CK40" s="10"/>
      <c r="CL40" s="10"/>
      <c r="CM40" s="10"/>
      <c r="CN40" s="10"/>
      <c r="CO40" s="10"/>
      <c r="CP40" s="7"/>
      <c r="CR40" s="8"/>
      <c r="CS40" s="66" t="s">
        <v>183</v>
      </c>
      <c r="CT40" s="67"/>
      <c r="CU40" s="67"/>
      <c r="CV40" s="67"/>
      <c r="CW40" s="67"/>
      <c r="CX40" s="67"/>
      <c r="CY40" s="67"/>
      <c r="CZ40" s="67"/>
      <c r="DA40" s="67"/>
      <c r="DB40" s="67"/>
      <c r="DC40" s="67"/>
      <c r="DD40" s="67"/>
      <c r="DE40" s="73"/>
      <c r="DF40" s="70"/>
      <c r="DG40" s="142">
        <v>9600</v>
      </c>
      <c r="DH40" s="142"/>
      <c r="DI40" s="142"/>
      <c r="DJ40" s="143"/>
      <c r="DK40" s="70"/>
      <c r="DL40" s="142"/>
      <c r="DM40" s="142"/>
      <c r="DN40" s="142"/>
      <c r="DO40" s="143"/>
      <c r="DP40" s="70"/>
      <c r="DQ40" s="142"/>
      <c r="DR40" s="142"/>
      <c r="DS40" s="142"/>
      <c r="DT40" s="143"/>
      <c r="DU40" s="70"/>
      <c r="DV40" s="142"/>
      <c r="DW40" s="142"/>
      <c r="DX40" s="142"/>
      <c r="DY40" s="143"/>
      <c r="DZ40" s="70"/>
      <c r="EA40" s="142"/>
      <c r="EB40" s="142"/>
      <c r="EC40" s="142"/>
      <c r="ED40" s="142"/>
      <c r="EE40" s="68" t="s">
        <v>151</v>
      </c>
      <c r="EF40" s="246"/>
      <c r="EG40" s="246"/>
      <c r="EH40" s="246"/>
      <c r="EI40" s="247"/>
      <c r="EJ40" s="69"/>
      <c r="EK40" s="142"/>
      <c r="EL40" s="142"/>
      <c r="EM40" s="142"/>
      <c r="EN40" s="143"/>
      <c r="EO40" s="71"/>
      <c r="EP40" s="250"/>
      <c r="EQ40" s="250"/>
      <c r="ER40" s="250"/>
      <c r="ES40" s="251"/>
      <c r="ET40" s="10"/>
      <c r="EU40" s="10"/>
      <c r="EV40" s="10"/>
      <c r="EW40" s="10"/>
      <c r="EX40" s="10"/>
      <c r="EY40" s="10"/>
      <c r="EZ40" s="10"/>
      <c r="FA40" s="10"/>
      <c r="FB40" s="10"/>
      <c r="FC40" s="10"/>
      <c r="FD40" s="10"/>
      <c r="FE40" s="10"/>
      <c r="FF40" s="10"/>
      <c r="FG40" s="10"/>
      <c r="FH40" s="10"/>
      <c r="FI40" s="10"/>
      <c r="FJ40" s="10"/>
      <c r="FK40" s="10"/>
      <c r="FL40" s="10"/>
      <c r="FM40" s="10"/>
      <c r="FN40" s="10"/>
      <c r="FO40" s="10"/>
      <c r="FP40" s="10"/>
      <c r="FQ40" s="10"/>
      <c r="FR40" s="10"/>
      <c r="FS40" s="10"/>
      <c r="FT40" s="10"/>
      <c r="FU40" s="10"/>
      <c r="FV40" s="10"/>
      <c r="FW40" s="10"/>
      <c r="FX40" s="10"/>
      <c r="FY40" s="10"/>
      <c r="FZ40" s="10"/>
      <c r="GA40" s="10"/>
      <c r="GB40" s="10"/>
      <c r="GC40" s="10"/>
      <c r="GD40" s="10"/>
      <c r="GE40" s="10"/>
      <c r="GF40" s="10"/>
      <c r="GG40" s="10"/>
      <c r="GH40" s="10"/>
      <c r="GI40" s="10"/>
      <c r="GJ40" s="10"/>
      <c r="GK40" s="10"/>
      <c r="GL40" s="10"/>
      <c r="GM40" s="10"/>
      <c r="GN40" s="10"/>
      <c r="GO40" s="10"/>
      <c r="GP40" s="10"/>
      <c r="GQ40" s="10"/>
      <c r="GR40" s="10"/>
      <c r="GS40" s="10"/>
      <c r="GT40" s="10"/>
      <c r="GU40" s="10"/>
      <c r="GV40" s="10"/>
    </row>
    <row r="41" spans="1:204" ht="16.350000000000001" customHeight="1" thickBot="1">
      <c r="B41" s="29" t="s">
        <v>90</v>
      </c>
      <c r="Q41" s="1" t="s">
        <v>98</v>
      </c>
      <c r="AH41" s="41"/>
      <c r="AI41" s="10"/>
      <c r="AJ41" s="10"/>
      <c r="AK41" s="40"/>
      <c r="AL41" s="41"/>
      <c r="AM41" s="10"/>
      <c r="AN41" s="10"/>
      <c r="AO41" s="40"/>
      <c r="AP41" s="41"/>
      <c r="AQ41" s="10"/>
      <c r="AR41" s="138">
        <v>0.5</v>
      </c>
      <c r="AS41" s="139"/>
      <c r="AT41" s="138">
        <v>0.5</v>
      </c>
      <c r="AU41" s="138"/>
      <c r="AV41" s="10"/>
      <c r="AW41" s="40"/>
      <c r="AX41" s="41"/>
      <c r="AY41" s="10"/>
      <c r="AZ41" s="10"/>
      <c r="BA41" s="40"/>
      <c r="BB41" s="41"/>
      <c r="BC41" s="10"/>
      <c r="BD41" s="10"/>
      <c r="BE41" s="40"/>
      <c r="BF41" s="41"/>
      <c r="BG41" s="10"/>
      <c r="BH41" s="10"/>
      <c r="BI41" s="40"/>
      <c r="BK41" s="10"/>
      <c r="BL41" s="10"/>
      <c r="BM41" s="10"/>
      <c r="BN41" s="10"/>
      <c r="BO41" s="10"/>
      <c r="BP41" s="10"/>
      <c r="BQ41" s="10"/>
      <c r="BR41" s="10"/>
      <c r="BS41" s="10"/>
      <c r="BT41" s="10"/>
      <c r="BU41" s="10"/>
      <c r="BV41" s="10"/>
      <c r="BW41" s="10"/>
      <c r="BX41" s="10"/>
      <c r="BY41" s="10"/>
      <c r="BZ41" s="10"/>
      <c r="CA41" s="10"/>
      <c r="CB41" s="10"/>
      <c r="CC41" s="10"/>
      <c r="CD41" s="10"/>
      <c r="CE41" s="10"/>
      <c r="CF41" s="10"/>
      <c r="CG41" s="10"/>
      <c r="CH41" s="10"/>
      <c r="CI41" s="10"/>
      <c r="CJ41" s="10"/>
      <c r="CK41" s="10"/>
      <c r="CL41" s="10"/>
      <c r="CM41" s="10"/>
      <c r="CN41" s="10"/>
      <c r="CO41" s="26"/>
      <c r="CP41" s="61"/>
      <c r="CQ41" s="18"/>
      <c r="CR41" s="62"/>
      <c r="CS41" s="3" t="s">
        <v>184</v>
      </c>
      <c r="CT41" s="21"/>
      <c r="CU41" s="21"/>
      <c r="CV41" s="21"/>
      <c r="CW41" s="21"/>
      <c r="CX41" s="21"/>
      <c r="CY41" s="21"/>
      <c r="CZ41" s="21"/>
      <c r="DA41" s="21"/>
      <c r="DB41" s="21"/>
      <c r="DC41" s="21"/>
      <c r="DD41" s="21"/>
      <c r="DE41" s="49"/>
      <c r="DF41" s="58"/>
      <c r="DG41" s="118"/>
      <c r="DH41" s="118"/>
      <c r="DI41" s="118"/>
      <c r="DJ41" s="119"/>
      <c r="DK41" s="58"/>
      <c r="DL41" s="118"/>
      <c r="DM41" s="118"/>
      <c r="DN41" s="118"/>
      <c r="DO41" s="119"/>
      <c r="DP41" s="58"/>
      <c r="DQ41" s="118"/>
      <c r="DR41" s="118"/>
      <c r="DS41" s="118"/>
      <c r="DT41" s="119"/>
      <c r="DU41" s="58"/>
      <c r="DV41" s="118"/>
      <c r="DW41" s="118"/>
      <c r="DX41" s="118"/>
      <c r="DY41" s="119"/>
      <c r="DZ41" s="58"/>
      <c r="EA41" s="118"/>
      <c r="EB41" s="118"/>
      <c r="EC41" s="118"/>
      <c r="ED41" s="119"/>
      <c r="EE41" s="63"/>
      <c r="EF41" s="160"/>
      <c r="EG41" s="160"/>
      <c r="EH41" s="160"/>
      <c r="EI41" s="161"/>
      <c r="EJ41" s="58"/>
      <c r="EK41" s="118"/>
      <c r="EL41" s="118"/>
      <c r="EM41" s="118"/>
      <c r="EN41" s="118"/>
      <c r="EO41" s="59" t="s">
        <v>207</v>
      </c>
      <c r="EP41" s="248"/>
      <c r="EQ41" s="248"/>
      <c r="ER41" s="248"/>
      <c r="ES41" s="249"/>
      <c r="ET41" s="10"/>
      <c r="EU41" s="10"/>
      <c r="EV41" s="10"/>
      <c r="EW41" s="10"/>
      <c r="EX41" s="10"/>
      <c r="EY41" s="10"/>
      <c r="EZ41" s="10"/>
      <c r="FA41" s="10"/>
      <c r="FB41" s="10"/>
      <c r="FC41" s="10"/>
      <c r="FD41" s="10"/>
      <c r="FE41" s="10"/>
      <c r="FF41" s="10"/>
      <c r="FG41" s="10"/>
      <c r="FH41" s="10"/>
      <c r="FI41" s="10"/>
      <c r="FJ41" s="10"/>
      <c r="FK41" s="10"/>
      <c r="FL41" s="10"/>
      <c r="FM41" s="10"/>
      <c r="FN41" s="10"/>
      <c r="FO41" s="10"/>
      <c r="FP41" s="10"/>
      <c r="FQ41" s="10"/>
      <c r="FR41" s="10"/>
      <c r="FS41" s="10"/>
      <c r="FT41" s="10"/>
      <c r="FU41" s="10"/>
      <c r="FV41" s="10"/>
      <c r="FW41" s="10"/>
      <c r="FX41" s="10"/>
      <c r="FY41" s="10"/>
      <c r="FZ41" s="10"/>
      <c r="GA41" s="10"/>
      <c r="GB41" s="10"/>
      <c r="GC41" s="10"/>
      <c r="GD41" s="10"/>
      <c r="GE41" s="10"/>
      <c r="GF41" s="10"/>
      <c r="GG41" s="10"/>
      <c r="GH41" s="10"/>
      <c r="GI41" s="10"/>
      <c r="GJ41" s="10"/>
      <c r="GK41" s="10"/>
      <c r="GL41" s="10"/>
      <c r="GM41" s="10"/>
      <c r="GN41" s="10"/>
      <c r="GO41" s="10"/>
      <c r="GP41" s="10"/>
      <c r="GQ41" s="10"/>
      <c r="GR41" s="10"/>
      <c r="GS41" s="10"/>
      <c r="GT41" s="10"/>
      <c r="GU41" s="10"/>
      <c r="GV41" s="10"/>
    </row>
    <row r="42" spans="1:204" ht="16.350000000000001" customHeight="1" thickBot="1">
      <c r="B42" s="122"/>
      <c r="C42" s="122"/>
      <c r="D42" s="122"/>
      <c r="E42" s="122"/>
      <c r="F42" s="122"/>
      <c r="G42" s="122" t="s">
        <v>94</v>
      </c>
      <c r="H42" s="122"/>
      <c r="I42" s="122"/>
      <c r="J42" s="122"/>
      <c r="K42" s="122"/>
      <c r="L42" s="122" t="s">
        <v>95</v>
      </c>
      <c r="M42" s="122"/>
      <c r="N42" s="122"/>
      <c r="O42" s="122"/>
      <c r="P42" s="122"/>
      <c r="Q42" s="122" t="s">
        <v>96</v>
      </c>
      <c r="R42" s="122"/>
      <c r="S42" s="122"/>
      <c r="T42" s="122"/>
      <c r="U42" s="122"/>
      <c r="AH42" s="9"/>
      <c r="AI42" s="10"/>
      <c r="AJ42" s="10"/>
      <c r="AK42" s="40"/>
      <c r="AL42" s="9"/>
      <c r="AM42" s="10"/>
      <c r="AN42" s="10"/>
      <c r="AO42" s="40"/>
      <c r="AP42" s="9"/>
      <c r="AQ42" s="10"/>
      <c r="AR42" s="10"/>
      <c r="AS42" s="40"/>
      <c r="AT42" s="9"/>
      <c r="AU42" s="10"/>
      <c r="AV42" s="10"/>
      <c r="AW42" s="8" t="s">
        <v>128</v>
      </c>
      <c r="AX42" s="9"/>
      <c r="AY42" s="10"/>
      <c r="AZ42" s="10"/>
      <c r="BA42" s="40"/>
      <c r="BB42" s="9"/>
      <c r="BC42" s="10"/>
      <c r="BD42" s="10"/>
      <c r="BE42" s="40"/>
      <c r="BF42" s="9"/>
      <c r="BG42" s="10"/>
      <c r="BH42" s="10"/>
      <c r="BI42" s="40"/>
      <c r="BK42" s="10"/>
      <c r="BL42" s="10"/>
      <c r="BM42" s="10"/>
      <c r="BN42" s="10"/>
      <c r="BO42" s="10"/>
      <c r="BP42" s="10"/>
      <c r="BQ42" s="10"/>
      <c r="BR42" s="10"/>
      <c r="BS42" s="10"/>
      <c r="BT42" s="10"/>
      <c r="BU42" s="10"/>
      <c r="BV42" s="10"/>
      <c r="BW42" s="10"/>
      <c r="BX42" s="10"/>
      <c r="BY42" s="10"/>
      <c r="BZ42" s="10"/>
      <c r="CA42" s="10"/>
      <c r="CB42" s="10"/>
      <c r="CC42" s="10"/>
      <c r="CD42" s="10"/>
      <c r="CE42" s="10"/>
      <c r="CF42" s="10"/>
      <c r="CG42" s="10"/>
      <c r="CH42" s="10"/>
      <c r="CI42" s="10"/>
      <c r="CJ42" s="10"/>
      <c r="CK42" s="10"/>
      <c r="CL42" s="10"/>
      <c r="CM42" s="10"/>
      <c r="CN42" s="10"/>
      <c r="CO42" s="10"/>
      <c r="CP42" s="7"/>
      <c r="CR42" s="8"/>
      <c r="CS42" s="3" t="s">
        <v>185</v>
      </c>
      <c r="CT42" s="21"/>
      <c r="CU42" s="21"/>
      <c r="CV42" s="21"/>
      <c r="CW42" s="21"/>
      <c r="CX42" s="21"/>
      <c r="CY42" s="21"/>
      <c r="CZ42" s="21"/>
      <c r="DA42" s="21"/>
      <c r="DB42" s="21"/>
      <c r="DC42" s="21"/>
      <c r="DD42" s="21"/>
      <c r="DE42" s="49"/>
      <c r="DF42" s="58"/>
      <c r="DG42" s="118"/>
      <c r="DH42" s="118"/>
      <c r="DI42" s="118"/>
      <c r="DJ42" s="119"/>
      <c r="DK42" s="58"/>
      <c r="DL42" s="118"/>
      <c r="DM42" s="118"/>
      <c r="DN42" s="118"/>
      <c r="DO42" s="119"/>
      <c r="DP42" s="58"/>
      <c r="DQ42" s="118"/>
      <c r="DR42" s="118"/>
      <c r="DS42" s="118"/>
      <c r="DT42" s="119"/>
      <c r="DU42" s="58"/>
      <c r="DV42" s="118"/>
      <c r="DW42" s="118"/>
      <c r="DX42" s="118"/>
      <c r="DY42" s="119"/>
      <c r="DZ42" s="58"/>
      <c r="EA42" s="118"/>
      <c r="EB42" s="118"/>
      <c r="EC42" s="118"/>
      <c r="ED42" s="119"/>
      <c r="EE42" s="58"/>
      <c r="EF42" s="118"/>
      <c r="EG42" s="118"/>
      <c r="EH42" s="118"/>
      <c r="EI42" s="119"/>
      <c r="EJ42" s="58"/>
      <c r="EK42" s="118"/>
      <c r="EL42" s="118"/>
      <c r="EM42" s="118"/>
      <c r="EN42" s="118"/>
      <c r="EO42" s="59" t="s">
        <v>208</v>
      </c>
      <c r="EP42" s="248"/>
      <c r="EQ42" s="248"/>
      <c r="ER42" s="248"/>
      <c r="ES42" s="249"/>
      <c r="ET42" s="10"/>
      <c r="EU42" s="10"/>
      <c r="EV42" s="10"/>
      <c r="EW42" s="10"/>
      <c r="EX42" s="10"/>
      <c r="EY42" s="10"/>
      <c r="EZ42" s="10"/>
      <c r="FA42" s="10"/>
      <c r="FB42" s="10"/>
      <c r="FC42" s="10"/>
      <c r="FD42" s="10"/>
      <c r="FE42" s="10"/>
      <c r="FF42" s="10"/>
      <c r="FG42" s="10"/>
      <c r="FH42" s="10"/>
      <c r="FI42" s="10"/>
      <c r="FJ42" s="10"/>
      <c r="FK42" s="10"/>
      <c r="FL42" s="10"/>
      <c r="FM42" s="10"/>
      <c r="FN42" s="10"/>
      <c r="FO42" s="10"/>
      <c r="FP42" s="10"/>
      <c r="FQ42" s="10"/>
      <c r="FR42" s="10"/>
      <c r="FS42" s="10"/>
      <c r="FT42" s="10"/>
      <c r="FU42" s="10"/>
      <c r="FV42" s="10"/>
      <c r="FW42" s="10"/>
      <c r="FX42" s="10"/>
      <c r="FY42" s="10"/>
      <c r="FZ42" s="10"/>
      <c r="GA42" s="10"/>
      <c r="GB42" s="10"/>
      <c r="GC42" s="10"/>
      <c r="GD42" s="10"/>
      <c r="GE42" s="10"/>
      <c r="GF42" s="10"/>
      <c r="GG42" s="10"/>
      <c r="GH42" s="10"/>
      <c r="GI42" s="10"/>
      <c r="GJ42" s="10"/>
      <c r="GK42" s="10"/>
      <c r="GL42" s="10"/>
      <c r="GM42" s="10"/>
      <c r="GN42" s="10"/>
      <c r="GO42" s="10"/>
      <c r="GP42" s="10"/>
      <c r="GQ42" s="10"/>
      <c r="GR42" s="10"/>
      <c r="GS42" s="10"/>
      <c r="GT42" s="10"/>
      <c r="GU42" s="10"/>
      <c r="GV42" s="10"/>
    </row>
    <row r="43" spans="1:204" ht="16.350000000000001" customHeight="1" thickBot="1">
      <c r="B43" s="122" t="s">
        <v>91</v>
      </c>
      <c r="C43" s="122"/>
      <c r="D43" s="122"/>
      <c r="E43" s="122"/>
      <c r="F43" s="122"/>
      <c r="G43" s="3"/>
      <c r="H43" s="151"/>
      <c r="I43" s="151"/>
      <c r="J43" s="151"/>
      <c r="K43" s="152"/>
      <c r="L43" s="5"/>
      <c r="M43" s="149"/>
      <c r="N43" s="149"/>
      <c r="O43" s="149"/>
      <c r="P43" s="150"/>
      <c r="Q43" s="3"/>
      <c r="R43" s="151"/>
      <c r="S43" s="151"/>
      <c r="T43" s="151"/>
      <c r="U43" s="152"/>
      <c r="AH43" s="9"/>
      <c r="AI43" s="10"/>
      <c r="AJ43" s="10"/>
      <c r="AK43" s="40"/>
      <c r="AL43" s="9"/>
      <c r="AM43" s="10"/>
      <c r="AN43" s="10"/>
      <c r="AO43" s="40"/>
      <c r="AP43" s="9"/>
      <c r="AQ43" s="10"/>
      <c r="AR43" s="10"/>
      <c r="AS43" s="40"/>
      <c r="AT43" s="9"/>
      <c r="AU43" s="10"/>
      <c r="AV43" s="138">
        <v>0.1</v>
      </c>
      <c r="AW43" s="138"/>
      <c r="AX43" s="9"/>
      <c r="AY43" s="138">
        <v>0.3</v>
      </c>
      <c r="AZ43" s="138"/>
      <c r="BA43" s="40"/>
      <c r="BB43" s="9"/>
      <c r="BC43" s="138">
        <v>0.6</v>
      </c>
      <c r="BD43" s="138"/>
      <c r="BE43" s="40"/>
      <c r="BF43" s="9"/>
      <c r="BG43" s="10"/>
      <c r="BH43" s="10"/>
      <c r="BI43" s="40"/>
      <c r="BK43" s="10"/>
      <c r="BL43" s="10"/>
      <c r="BM43" s="10"/>
      <c r="BN43" s="10"/>
      <c r="BO43" s="10"/>
      <c r="BP43" s="10"/>
      <c r="BQ43" s="10"/>
      <c r="BR43" s="10"/>
      <c r="BS43" s="10"/>
      <c r="BT43" s="10"/>
      <c r="BU43" s="10"/>
      <c r="BV43" s="10"/>
      <c r="BW43" s="10"/>
      <c r="BX43" s="10"/>
      <c r="BY43" s="10"/>
      <c r="BZ43" s="10"/>
      <c r="CA43" s="10"/>
      <c r="CB43" s="10"/>
      <c r="CC43" s="10"/>
      <c r="CD43" s="10"/>
      <c r="CE43" s="10"/>
      <c r="CF43" s="10"/>
      <c r="CG43" s="10"/>
      <c r="CH43" s="10"/>
      <c r="CI43" s="10"/>
      <c r="CJ43" s="10"/>
      <c r="CK43" s="10"/>
      <c r="CL43" s="10"/>
      <c r="CM43" s="10"/>
      <c r="CN43" s="10"/>
      <c r="CO43" s="10"/>
      <c r="CP43" s="7"/>
      <c r="CR43" s="8"/>
      <c r="CS43" s="66" t="s">
        <v>186</v>
      </c>
      <c r="CT43" s="67"/>
      <c r="CU43" s="67"/>
      <c r="CV43" s="67"/>
      <c r="CW43" s="67"/>
      <c r="CX43" s="67"/>
      <c r="CY43" s="67"/>
      <c r="CZ43" s="67"/>
      <c r="DA43" s="67"/>
      <c r="DB43" s="67"/>
      <c r="DC43" s="67"/>
      <c r="DD43" s="67"/>
      <c r="DE43" s="73"/>
      <c r="DF43" s="70"/>
      <c r="DG43" s="142"/>
      <c r="DH43" s="142"/>
      <c r="DI43" s="142"/>
      <c r="DJ43" s="143"/>
      <c r="DK43" s="70"/>
      <c r="DL43" s="142"/>
      <c r="DM43" s="142"/>
      <c r="DN43" s="142"/>
      <c r="DO43" s="143"/>
      <c r="DP43" s="70"/>
      <c r="DQ43" s="142"/>
      <c r="DR43" s="142"/>
      <c r="DS43" s="142"/>
      <c r="DT43" s="143"/>
      <c r="DU43" s="70"/>
      <c r="DV43" s="142"/>
      <c r="DW43" s="142"/>
      <c r="DX43" s="142"/>
      <c r="DY43" s="143"/>
      <c r="DZ43" s="70"/>
      <c r="EA43" s="142"/>
      <c r="EB43" s="142"/>
      <c r="EC43" s="142"/>
      <c r="ED43" s="143"/>
      <c r="EE43" s="70"/>
      <c r="EF43" s="142"/>
      <c r="EG43" s="142"/>
      <c r="EH43" s="142"/>
      <c r="EI43" s="143"/>
      <c r="EJ43" s="70"/>
      <c r="EK43" s="142"/>
      <c r="EL43" s="142"/>
      <c r="EM43" s="142"/>
      <c r="EN43" s="143"/>
      <c r="EO43" s="74"/>
      <c r="EP43" s="252"/>
      <c r="EQ43" s="252"/>
      <c r="ER43" s="252"/>
      <c r="ES43" s="253"/>
      <c r="ET43" s="10"/>
      <c r="EU43" s="10"/>
      <c r="EV43" s="10"/>
      <c r="EW43" s="10"/>
      <c r="EX43" s="10"/>
      <c r="EY43" s="10"/>
      <c r="EZ43" s="10"/>
      <c r="FA43" s="10"/>
      <c r="FB43" s="10"/>
      <c r="FC43" s="10"/>
      <c r="FD43" s="10"/>
      <c r="FE43" s="10"/>
      <c r="FF43" s="10"/>
      <c r="FG43" s="10"/>
      <c r="FH43" s="10"/>
      <c r="FI43" s="10"/>
      <c r="FJ43" s="10"/>
      <c r="FK43" s="10"/>
      <c r="FL43" s="10"/>
      <c r="FM43" s="10"/>
      <c r="FN43" s="10"/>
      <c r="FO43" s="10"/>
      <c r="FP43" s="10"/>
      <c r="FQ43" s="10"/>
      <c r="FR43" s="10"/>
      <c r="FS43" s="10"/>
      <c r="FT43" s="10"/>
      <c r="FU43" s="10"/>
      <c r="FV43" s="10"/>
      <c r="FW43" s="10"/>
      <c r="FX43" s="10"/>
      <c r="FY43" s="10"/>
      <c r="FZ43" s="10"/>
      <c r="GA43" s="10"/>
      <c r="GB43" s="10"/>
      <c r="GC43" s="10"/>
      <c r="GD43" s="10"/>
      <c r="GE43" s="10"/>
      <c r="GF43" s="10"/>
      <c r="GG43" s="10"/>
      <c r="GH43" s="10"/>
      <c r="GI43" s="10"/>
      <c r="GJ43" s="10"/>
      <c r="GK43" s="10"/>
      <c r="GL43" s="10"/>
      <c r="GM43" s="10"/>
      <c r="GN43" s="10"/>
      <c r="GO43" s="10"/>
      <c r="GP43" s="10"/>
      <c r="GQ43" s="10"/>
      <c r="GR43" s="10"/>
      <c r="GS43" s="10"/>
      <c r="GT43" s="10"/>
      <c r="GU43" s="10"/>
      <c r="GV43" s="10"/>
    </row>
    <row r="44" spans="1:204" ht="16.350000000000001" customHeight="1" thickBot="1">
      <c r="B44" s="122" t="s">
        <v>92</v>
      </c>
      <c r="C44" s="122"/>
      <c r="D44" s="122"/>
      <c r="E44" s="122"/>
      <c r="F44" s="122"/>
      <c r="G44" s="3"/>
      <c r="H44" s="151"/>
      <c r="I44" s="151"/>
      <c r="J44" s="151"/>
      <c r="K44" s="151"/>
      <c r="L44" s="52" t="s">
        <v>97</v>
      </c>
      <c r="M44" s="257"/>
      <c r="N44" s="257"/>
      <c r="O44" s="257"/>
      <c r="P44" s="258"/>
      <c r="Q44" s="4"/>
      <c r="R44" s="151"/>
      <c r="S44" s="151"/>
      <c r="T44" s="151"/>
      <c r="U44" s="152"/>
      <c r="AH44" s="12"/>
      <c r="AI44" s="12"/>
      <c r="AJ44" s="12"/>
      <c r="AK44" s="12"/>
      <c r="AL44" s="12"/>
      <c r="AM44" s="12"/>
      <c r="AN44" s="12"/>
      <c r="AO44" s="12"/>
      <c r="AP44" s="12"/>
      <c r="AQ44" s="12"/>
      <c r="AR44" s="12"/>
      <c r="AS44" s="12"/>
      <c r="AT44" s="12"/>
      <c r="AU44" s="12"/>
      <c r="AV44" s="12"/>
      <c r="AW44" s="12"/>
      <c r="AX44" s="12"/>
      <c r="AY44" s="12"/>
      <c r="AZ44" s="12"/>
      <c r="BA44" s="12"/>
      <c r="BB44" s="12"/>
      <c r="BC44" s="12"/>
      <c r="BD44" s="12"/>
      <c r="BE44" s="12"/>
      <c r="BF44" s="12"/>
      <c r="BG44" s="12"/>
      <c r="BH44" s="12"/>
      <c r="BI44" s="12"/>
      <c r="BK44" s="10"/>
      <c r="BL44" s="10"/>
      <c r="BM44" s="10"/>
      <c r="BN44" s="10"/>
      <c r="BO44" s="10"/>
      <c r="BP44" s="10"/>
      <c r="BQ44" s="10"/>
      <c r="BR44" s="10"/>
      <c r="BS44" s="10"/>
      <c r="BT44" s="10"/>
      <c r="BU44" s="10"/>
      <c r="BV44" s="10"/>
      <c r="BW44" s="10"/>
      <c r="BX44" s="10"/>
      <c r="BY44" s="10"/>
      <c r="BZ44" s="10"/>
      <c r="CA44" s="10"/>
      <c r="CB44" s="10"/>
      <c r="CC44" s="10"/>
      <c r="CD44" s="10"/>
      <c r="CE44" s="10"/>
      <c r="CF44" s="10"/>
      <c r="CG44" s="10"/>
      <c r="CH44" s="10"/>
      <c r="CI44" s="10"/>
      <c r="CJ44" s="10"/>
      <c r="CK44" s="10"/>
      <c r="CL44" s="10"/>
      <c r="CM44" s="10"/>
      <c r="CN44" s="10"/>
      <c r="CO44" s="26"/>
      <c r="CP44" s="61"/>
      <c r="CQ44" s="18"/>
      <c r="CR44" s="62"/>
      <c r="CS44" s="3" t="s">
        <v>187</v>
      </c>
      <c r="CT44" s="21"/>
      <c r="CU44" s="21"/>
      <c r="CV44" s="21"/>
      <c r="CW44" s="21"/>
      <c r="CX44" s="21"/>
      <c r="CY44" s="21"/>
      <c r="CZ44" s="21"/>
      <c r="DA44" s="21"/>
      <c r="DB44" s="21"/>
      <c r="DC44" s="21"/>
      <c r="DD44" s="21"/>
      <c r="DE44" s="49"/>
      <c r="DF44" s="58"/>
      <c r="DG44" s="118"/>
      <c r="DH44" s="118"/>
      <c r="DI44" s="118"/>
      <c r="DJ44" s="119"/>
      <c r="DK44" s="58"/>
      <c r="DL44" s="118"/>
      <c r="DM44" s="118"/>
      <c r="DN44" s="118"/>
      <c r="DO44" s="119"/>
      <c r="DP44" s="58"/>
      <c r="DQ44" s="118"/>
      <c r="DR44" s="118"/>
      <c r="DS44" s="118"/>
      <c r="DT44" s="119"/>
      <c r="DU44" s="58"/>
      <c r="DV44" s="118"/>
      <c r="DW44" s="118"/>
      <c r="DX44" s="118"/>
      <c r="DY44" s="119"/>
      <c r="DZ44" s="58"/>
      <c r="EA44" s="118"/>
      <c r="EB44" s="118"/>
      <c r="EC44" s="118"/>
      <c r="ED44" s="119"/>
      <c r="EE44" s="58"/>
      <c r="EF44" s="118"/>
      <c r="EG44" s="118"/>
      <c r="EH44" s="118"/>
      <c r="EI44" s="119"/>
      <c r="EJ44" s="58"/>
      <c r="EK44" s="118"/>
      <c r="EL44" s="118"/>
      <c r="EM44" s="118"/>
      <c r="EN44" s="119"/>
      <c r="EO44" s="58"/>
      <c r="EP44" s="118"/>
      <c r="EQ44" s="118"/>
      <c r="ER44" s="118"/>
      <c r="ES44" s="119"/>
      <c r="ET44" s="10"/>
      <c r="EU44" s="10"/>
      <c r="EV44" s="10"/>
      <c r="EW44" s="10"/>
      <c r="EX44" s="10"/>
      <c r="EY44" s="10"/>
      <c r="EZ44" s="10"/>
      <c r="FA44" s="10"/>
      <c r="FB44" s="10"/>
      <c r="FC44" s="10"/>
      <c r="FD44" s="10"/>
      <c r="FE44" s="10"/>
      <c r="FF44" s="10"/>
      <c r="FG44" s="10"/>
      <c r="FH44" s="10"/>
      <c r="FI44" s="10"/>
      <c r="FJ44" s="10"/>
      <c r="FK44" s="10"/>
      <c r="FL44" s="10"/>
      <c r="FM44" s="10"/>
      <c r="FN44" s="10"/>
      <c r="FO44" s="10"/>
      <c r="FP44" s="10"/>
      <c r="FQ44" s="10"/>
      <c r="FR44" s="10"/>
      <c r="FS44" s="10"/>
      <c r="FT44" s="10"/>
      <c r="FU44" s="10"/>
      <c r="FV44" s="10"/>
      <c r="FW44" s="10"/>
      <c r="FX44" s="10"/>
      <c r="FY44" s="10"/>
      <c r="FZ44" s="10"/>
      <c r="GA44" s="10"/>
      <c r="GB44" s="10"/>
      <c r="GC44" s="10"/>
      <c r="GD44" s="10"/>
      <c r="GE44" s="10"/>
      <c r="GF44" s="10"/>
      <c r="GG44" s="10"/>
      <c r="GH44" s="10"/>
      <c r="GI44" s="10"/>
      <c r="GJ44" s="10"/>
      <c r="GK44" s="10"/>
      <c r="GL44" s="10"/>
      <c r="GM44" s="10"/>
      <c r="GN44" s="10"/>
      <c r="GO44" s="10"/>
      <c r="GP44" s="10"/>
      <c r="GQ44" s="10"/>
      <c r="GR44" s="10"/>
      <c r="GS44" s="10"/>
      <c r="GT44" s="10"/>
      <c r="GU44" s="10"/>
      <c r="GV44" s="10"/>
    </row>
    <row r="45" spans="1:204" ht="16.350000000000001" customHeight="1" thickBot="1">
      <c r="B45" s="122" t="s">
        <v>93</v>
      </c>
      <c r="C45" s="122"/>
      <c r="D45" s="122"/>
      <c r="E45" s="122"/>
      <c r="F45" s="122"/>
      <c r="G45" s="3"/>
      <c r="H45" s="151"/>
      <c r="I45" s="151"/>
      <c r="J45" s="151"/>
      <c r="K45" s="152"/>
      <c r="L45" s="6"/>
      <c r="M45" s="224"/>
      <c r="N45" s="224"/>
      <c r="O45" s="224"/>
      <c r="P45" s="259"/>
      <c r="Q45" s="3"/>
      <c r="R45" s="256">
        <v>6300</v>
      </c>
      <c r="S45" s="151"/>
      <c r="T45" s="151"/>
      <c r="U45" s="152"/>
      <c r="AH45" s="42"/>
      <c r="AI45" s="10"/>
      <c r="AJ45" s="10"/>
      <c r="AK45" s="10"/>
      <c r="AL45" s="10"/>
      <c r="AM45" s="10"/>
      <c r="AN45" s="10"/>
      <c r="AO45" s="10"/>
      <c r="AP45" s="10"/>
      <c r="AQ45" s="10"/>
      <c r="AR45" s="10"/>
      <c r="AS45" s="10"/>
      <c r="AT45" s="10"/>
      <c r="AU45" s="10"/>
      <c r="AV45" s="10"/>
      <c r="AW45" s="10"/>
      <c r="AX45" s="10"/>
      <c r="AY45" s="10"/>
      <c r="AZ45" s="10"/>
      <c r="BA45" s="10"/>
      <c r="BB45" s="10"/>
      <c r="BC45" s="10"/>
      <c r="BD45" s="10"/>
      <c r="BE45" s="10"/>
      <c r="BF45" s="10"/>
      <c r="BG45" s="10"/>
      <c r="BH45" s="10"/>
      <c r="BI45" s="10"/>
      <c r="BK45" s="10"/>
      <c r="BL45" s="10"/>
      <c r="BM45" s="10"/>
      <c r="BN45" s="10"/>
      <c r="BO45" s="10"/>
      <c r="BP45" s="10"/>
      <c r="BQ45" s="10"/>
      <c r="BR45" s="10"/>
      <c r="BS45" s="10"/>
      <c r="BT45" s="10"/>
      <c r="BU45" s="10"/>
      <c r="BV45" s="10"/>
      <c r="BW45" s="10"/>
      <c r="BX45" s="10"/>
      <c r="BY45" s="10"/>
      <c r="BZ45" s="10"/>
      <c r="CA45" s="10"/>
      <c r="CB45" s="10"/>
      <c r="CC45" s="10"/>
      <c r="CD45" s="10"/>
      <c r="CE45" s="10"/>
      <c r="CF45" s="10"/>
      <c r="CG45" s="10"/>
      <c r="CH45" s="10"/>
      <c r="CI45" s="10"/>
      <c r="CJ45" s="10"/>
      <c r="CK45" s="10"/>
      <c r="CL45" s="10"/>
      <c r="CM45" s="10"/>
      <c r="CN45" s="10"/>
      <c r="CO45" s="26"/>
      <c r="CP45" s="24"/>
      <c r="CQ45" s="65"/>
      <c r="CR45" s="72"/>
      <c r="CS45" s="75" t="s">
        <v>188</v>
      </c>
      <c r="CT45" s="76"/>
      <c r="CU45" s="76"/>
      <c r="CV45" s="76"/>
      <c r="CW45" s="76"/>
      <c r="CX45" s="76"/>
      <c r="CY45" s="76"/>
      <c r="CZ45" s="76"/>
      <c r="DA45" s="76"/>
      <c r="DB45" s="76"/>
      <c r="DC45" s="76"/>
      <c r="DD45" s="76"/>
      <c r="DE45" s="77"/>
      <c r="DF45" s="70"/>
      <c r="DG45" s="142"/>
      <c r="DH45" s="142"/>
      <c r="DI45" s="142"/>
      <c r="DJ45" s="143"/>
      <c r="DK45" s="70"/>
      <c r="DL45" s="142"/>
      <c r="DM45" s="142"/>
      <c r="DN45" s="142"/>
      <c r="DO45" s="143"/>
      <c r="DP45" s="71"/>
      <c r="DQ45" s="250"/>
      <c r="DR45" s="250"/>
      <c r="DS45" s="250"/>
      <c r="DT45" s="251"/>
      <c r="DU45" s="70"/>
      <c r="DV45" s="142"/>
      <c r="DW45" s="142"/>
      <c r="DX45" s="142"/>
      <c r="DY45" s="143"/>
      <c r="DZ45" s="70"/>
      <c r="EA45" s="142"/>
      <c r="EB45" s="142"/>
      <c r="EC45" s="142"/>
      <c r="ED45" s="143"/>
      <c r="EE45" s="70"/>
      <c r="EF45" s="142"/>
      <c r="EG45" s="142"/>
      <c r="EH45" s="142"/>
      <c r="EI45" s="143"/>
      <c r="EJ45" s="70"/>
      <c r="EK45" s="142"/>
      <c r="EL45" s="142"/>
      <c r="EM45" s="142"/>
      <c r="EN45" s="143"/>
      <c r="EO45" s="70"/>
      <c r="EP45" s="142"/>
      <c r="EQ45" s="142"/>
      <c r="ER45" s="142"/>
      <c r="ES45" s="143"/>
      <c r="ET45" s="10"/>
      <c r="EU45" s="10"/>
      <c r="EV45" s="10"/>
      <c r="EW45" s="10"/>
      <c r="EX45" s="10"/>
      <c r="EY45" s="10"/>
      <c r="EZ45" s="10"/>
      <c r="FA45" s="10"/>
      <c r="FB45" s="10"/>
      <c r="FC45" s="10"/>
      <c r="FD45" s="10"/>
      <c r="FE45" s="10"/>
      <c r="FF45" s="10"/>
      <c r="FG45" s="10"/>
      <c r="FH45" s="10"/>
      <c r="FI45" s="10"/>
      <c r="FJ45" s="10"/>
      <c r="FK45" s="10"/>
      <c r="FL45" s="10"/>
      <c r="FM45" s="10"/>
      <c r="FN45" s="10"/>
      <c r="FO45" s="10"/>
      <c r="FP45" s="10"/>
      <c r="FQ45" s="10"/>
      <c r="FR45" s="10"/>
      <c r="FS45" s="10"/>
      <c r="FT45" s="10"/>
      <c r="FU45" s="10"/>
      <c r="FV45" s="10"/>
      <c r="FW45" s="10"/>
      <c r="FX45" s="10"/>
      <c r="FY45" s="10"/>
      <c r="FZ45" s="10"/>
      <c r="GA45" s="10"/>
      <c r="GB45" s="10"/>
      <c r="GC45" s="10"/>
      <c r="GD45" s="10"/>
      <c r="GE45" s="10"/>
      <c r="GF45" s="10"/>
      <c r="GG45" s="10"/>
      <c r="GH45" s="10"/>
      <c r="GI45" s="10"/>
      <c r="GJ45" s="10"/>
      <c r="GK45" s="10"/>
      <c r="GL45" s="10"/>
      <c r="GM45" s="10"/>
      <c r="GN45" s="10"/>
      <c r="GO45" s="10"/>
      <c r="GP45" s="10"/>
      <c r="GQ45" s="10"/>
      <c r="GR45" s="10"/>
      <c r="GS45" s="10"/>
      <c r="GT45" s="10"/>
      <c r="GU45" s="10"/>
      <c r="GV45" s="10"/>
    </row>
    <row r="46" spans="1:204" ht="16.350000000000001" customHeight="1" thickBot="1">
      <c r="BK46" s="10"/>
      <c r="BL46" s="10"/>
      <c r="BM46" s="10"/>
      <c r="BN46" s="10"/>
      <c r="BO46" s="10"/>
      <c r="BP46" s="10"/>
      <c r="BQ46" s="10"/>
      <c r="BR46" s="10"/>
      <c r="BS46" s="10"/>
      <c r="BT46" s="10"/>
      <c r="BU46" s="10"/>
      <c r="BV46" s="10"/>
      <c r="BW46" s="10"/>
      <c r="BX46" s="10"/>
      <c r="BY46" s="10"/>
      <c r="BZ46" s="10"/>
      <c r="CA46" s="10"/>
      <c r="CB46" s="10"/>
      <c r="CC46" s="10"/>
      <c r="CD46" s="10"/>
      <c r="CE46" s="10"/>
      <c r="CF46" s="10"/>
      <c r="CG46" s="10"/>
      <c r="CH46" s="10"/>
      <c r="CI46" s="10"/>
      <c r="CJ46" s="10"/>
      <c r="CK46" s="10"/>
      <c r="CL46" s="10"/>
      <c r="CM46" s="10"/>
      <c r="CN46" s="10"/>
      <c r="CO46" s="26"/>
      <c r="CP46" s="19"/>
      <c r="CQ46" s="21"/>
      <c r="CR46" s="21"/>
      <c r="CS46" s="21"/>
      <c r="CT46" s="21" t="s">
        <v>189</v>
      </c>
      <c r="CU46" s="21"/>
      <c r="CV46" s="21"/>
      <c r="CW46" s="21"/>
      <c r="CX46" s="21"/>
      <c r="CY46" s="21"/>
      <c r="CZ46" s="21"/>
      <c r="DA46" s="21"/>
      <c r="DB46" s="21"/>
      <c r="DC46" s="21"/>
      <c r="DD46" s="21"/>
      <c r="DE46" s="49"/>
      <c r="DF46" s="129"/>
      <c r="DG46" s="130"/>
      <c r="DH46" s="130"/>
      <c r="DI46" s="130"/>
      <c r="DJ46" s="131"/>
      <c r="DK46" s="58"/>
      <c r="DL46" s="118"/>
      <c r="DM46" s="118"/>
      <c r="DN46" s="118"/>
      <c r="DO46" s="118"/>
      <c r="DP46" s="59" t="s">
        <v>205</v>
      </c>
      <c r="DQ46" s="248"/>
      <c r="DR46" s="248"/>
      <c r="DS46" s="248"/>
      <c r="DT46" s="249"/>
      <c r="DU46" s="54"/>
      <c r="DV46" s="118"/>
      <c r="DW46" s="118"/>
      <c r="DX46" s="118"/>
      <c r="DY46" s="119"/>
      <c r="DZ46" s="58"/>
      <c r="EA46" s="118"/>
      <c r="EB46" s="118"/>
      <c r="EC46" s="118"/>
      <c r="ED46" s="119"/>
      <c r="EE46" s="58"/>
      <c r="EF46" s="118"/>
      <c r="EG46" s="118"/>
      <c r="EH46" s="118"/>
      <c r="EI46" s="119"/>
      <c r="EJ46" s="58"/>
      <c r="EK46" s="118"/>
      <c r="EL46" s="118"/>
      <c r="EM46" s="118"/>
      <c r="EN46" s="119"/>
      <c r="EO46" s="58"/>
      <c r="EP46" s="118">
        <v>0</v>
      </c>
      <c r="EQ46" s="118"/>
      <c r="ER46" s="118"/>
      <c r="ES46" s="119"/>
      <c r="ET46" s="10"/>
      <c r="EU46" s="10"/>
      <c r="EV46" s="10"/>
      <c r="EW46" s="10"/>
      <c r="EX46" s="10"/>
      <c r="EY46" s="10"/>
      <c r="EZ46" s="10"/>
      <c r="FA46" s="10"/>
      <c r="FB46" s="10"/>
      <c r="FC46" s="10"/>
      <c r="FD46" s="10"/>
      <c r="FE46" s="10"/>
      <c r="FF46" s="10"/>
      <c r="FG46" s="10"/>
      <c r="FH46" s="10"/>
      <c r="FI46" s="10"/>
      <c r="FJ46" s="10"/>
      <c r="FK46" s="10"/>
      <c r="FL46" s="10"/>
      <c r="FM46" s="10"/>
      <c r="FN46" s="10"/>
      <c r="FO46" s="10"/>
      <c r="FP46" s="10"/>
      <c r="FQ46" s="10"/>
      <c r="FR46" s="10"/>
      <c r="FS46" s="10"/>
      <c r="FT46" s="10"/>
      <c r="FU46" s="10"/>
      <c r="FV46" s="10"/>
      <c r="FW46" s="10"/>
      <c r="FX46" s="10"/>
      <c r="FY46" s="10"/>
      <c r="FZ46" s="10"/>
      <c r="GA46" s="10"/>
      <c r="GB46" s="10"/>
      <c r="GC46" s="10"/>
      <c r="GD46" s="10"/>
      <c r="GE46" s="10"/>
      <c r="GF46" s="10"/>
      <c r="GG46" s="10"/>
      <c r="GH46" s="10"/>
      <c r="GI46" s="10"/>
      <c r="GJ46" s="10"/>
      <c r="GK46" s="10"/>
      <c r="GL46" s="10"/>
      <c r="GM46" s="10"/>
      <c r="GN46" s="10"/>
      <c r="GO46" s="10"/>
      <c r="GP46" s="10"/>
      <c r="GQ46" s="10"/>
      <c r="GR46" s="10"/>
      <c r="GS46" s="10"/>
      <c r="GT46" s="10"/>
      <c r="GU46" s="10"/>
      <c r="GV46" s="10"/>
    </row>
    <row r="47" spans="1:204" ht="16.350000000000001" customHeight="1">
      <c r="BK47" s="10"/>
      <c r="BL47" s="10"/>
      <c r="BM47" s="10"/>
      <c r="BN47" s="10"/>
      <c r="BO47" s="10"/>
      <c r="BP47" s="10"/>
      <c r="BQ47" s="10"/>
      <c r="BR47" s="10"/>
      <c r="BS47" s="10"/>
      <c r="BT47" s="10"/>
      <c r="BU47" s="10"/>
      <c r="BV47" s="10"/>
      <c r="BW47" s="10"/>
      <c r="BX47" s="10"/>
      <c r="BY47" s="10"/>
      <c r="BZ47" s="10"/>
      <c r="CA47" s="10"/>
      <c r="CB47" s="10"/>
      <c r="CC47" s="10"/>
      <c r="CD47" s="10"/>
      <c r="CE47" s="10"/>
      <c r="CF47" s="10"/>
      <c r="CG47" s="10"/>
      <c r="CH47" s="10"/>
      <c r="CI47" s="10"/>
      <c r="CJ47" s="10"/>
      <c r="CK47" s="10"/>
      <c r="CL47" s="10"/>
      <c r="CM47" s="10"/>
      <c r="CN47" s="10"/>
      <c r="CO47" s="26"/>
      <c r="CP47" s="26"/>
      <c r="CQ47" s="26"/>
      <c r="CR47" s="26"/>
      <c r="CS47" s="26"/>
      <c r="CT47" s="26"/>
      <c r="CU47" s="26"/>
      <c r="CV47" s="26"/>
      <c r="CW47" s="26"/>
      <c r="CX47" s="26"/>
      <c r="CY47" s="26"/>
      <c r="CZ47" s="26"/>
      <c r="DA47" s="26"/>
      <c r="DB47" s="26"/>
      <c r="DC47" s="26"/>
      <c r="DD47" s="26"/>
      <c r="DE47" s="26"/>
      <c r="DF47" s="26"/>
      <c r="DG47" s="26"/>
      <c r="DH47" s="26"/>
      <c r="DI47" s="26"/>
      <c r="DJ47" s="26"/>
      <c r="DK47" s="26"/>
      <c r="DL47" s="26"/>
      <c r="DM47" s="26"/>
      <c r="DN47" s="26"/>
      <c r="DO47" s="26"/>
      <c r="DP47" s="26"/>
      <c r="DQ47" s="26"/>
      <c r="DR47" s="26"/>
      <c r="DS47" s="26"/>
      <c r="DT47" s="26"/>
      <c r="DU47" s="26"/>
      <c r="DV47" s="26"/>
      <c r="DW47" s="26"/>
      <c r="DX47" s="10"/>
      <c r="DY47" s="10"/>
      <c r="DZ47" s="10"/>
      <c r="EA47" s="10"/>
      <c r="EB47" s="10"/>
      <c r="EC47" s="10"/>
      <c r="ED47" s="10"/>
      <c r="EE47" s="10"/>
      <c r="EF47" s="10"/>
      <c r="EG47" s="10"/>
      <c r="EH47" s="10"/>
      <c r="EI47" s="10"/>
      <c r="EJ47" s="10"/>
      <c r="EK47" s="10"/>
      <c r="EL47" s="10"/>
      <c r="EM47" s="10"/>
      <c r="EN47" s="10"/>
      <c r="EO47" s="10"/>
      <c r="EP47" s="10"/>
      <c r="EQ47" s="10"/>
      <c r="ER47" s="10"/>
      <c r="ES47" s="10"/>
      <c r="EY47" s="10"/>
      <c r="EZ47" s="10"/>
      <c r="FA47" s="10"/>
      <c r="FB47" s="10"/>
      <c r="FC47" s="10"/>
      <c r="FD47" s="10"/>
      <c r="FE47" s="10"/>
      <c r="FF47" s="10"/>
      <c r="FG47" s="10"/>
      <c r="FH47" s="10"/>
      <c r="FI47" s="10"/>
      <c r="FJ47" s="10"/>
      <c r="FK47" s="10"/>
      <c r="FL47" s="10"/>
      <c r="FM47" s="10"/>
      <c r="FN47" s="10"/>
      <c r="FO47" s="10"/>
      <c r="FP47" s="10"/>
      <c r="FQ47" s="10"/>
      <c r="FR47" s="10"/>
      <c r="FS47" s="10"/>
      <c r="FT47" s="10"/>
      <c r="FU47" s="10"/>
      <c r="FV47" s="10"/>
      <c r="FW47" s="10"/>
      <c r="FX47" s="10"/>
      <c r="FY47" s="10"/>
      <c r="FZ47" s="10"/>
      <c r="GA47" s="10"/>
      <c r="GB47" s="10"/>
      <c r="GC47" s="10"/>
      <c r="GD47" s="10"/>
      <c r="GE47" s="10"/>
      <c r="GF47" s="10"/>
      <c r="GG47" s="10"/>
      <c r="GH47" s="10"/>
      <c r="GI47" s="10"/>
      <c r="GJ47" s="10"/>
      <c r="GK47" s="10"/>
      <c r="GL47" s="10"/>
      <c r="GM47" s="10"/>
      <c r="GN47" s="10"/>
      <c r="GO47" s="10"/>
      <c r="GP47" s="10"/>
      <c r="GQ47" s="10"/>
      <c r="GR47" s="10"/>
      <c r="GS47" s="10"/>
      <c r="GT47" s="10"/>
      <c r="GU47" s="10"/>
      <c r="GV47" s="10"/>
    </row>
    <row r="48" spans="1:204" ht="16.350000000000001" customHeight="1">
      <c r="CO48" s="18"/>
      <c r="CP48" s="18"/>
      <c r="CQ48" s="18"/>
      <c r="CR48" s="18"/>
      <c r="CS48" s="18"/>
      <c r="CT48" s="18"/>
      <c r="CU48" s="18"/>
      <c r="CV48" s="18"/>
      <c r="CW48" s="18"/>
      <c r="CX48" s="18"/>
      <c r="CY48" s="18"/>
      <c r="CZ48" s="18"/>
      <c r="DA48" s="18"/>
      <c r="DB48" s="18"/>
      <c r="DC48" s="18"/>
      <c r="DD48" s="18"/>
      <c r="DE48" s="18"/>
      <c r="DF48" s="18"/>
      <c r="DG48" s="18"/>
      <c r="DH48" s="18"/>
      <c r="DI48" s="18"/>
      <c r="DJ48" s="18"/>
      <c r="DK48" s="18"/>
      <c r="DL48" s="18"/>
      <c r="DM48" s="18"/>
      <c r="DN48" s="18"/>
      <c r="DO48" s="18"/>
      <c r="DP48" s="18"/>
      <c r="DQ48" s="18"/>
      <c r="DR48" s="18"/>
      <c r="DS48" s="18"/>
      <c r="DT48" s="18"/>
      <c r="DU48" s="18"/>
      <c r="DV48" s="18"/>
      <c r="DW48" s="18"/>
    </row>
    <row r="49" spans="93:127">
      <c r="CO49" s="18"/>
      <c r="CP49" s="18"/>
      <c r="CQ49" s="18"/>
      <c r="CR49" s="18"/>
      <c r="CS49" s="18"/>
      <c r="CT49" s="18"/>
      <c r="CU49" s="18"/>
      <c r="CV49" s="18"/>
      <c r="CW49" s="18"/>
      <c r="CX49" s="18"/>
      <c r="CY49" s="18"/>
      <c r="CZ49" s="18"/>
      <c r="DA49" s="18"/>
      <c r="DB49" s="18"/>
      <c r="DC49" s="18"/>
      <c r="DD49" s="18"/>
      <c r="DE49" s="18"/>
      <c r="DF49" s="18"/>
      <c r="DG49" s="18"/>
      <c r="DH49" s="18"/>
      <c r="DI49" s="18"/>
      <c r="DJ49" s="18"/>
      <c r="DK49" s="18"/>
      <c r="DL49" s="18"/>
      <c r="DM49" s="18"/>
      <c r="DN49" s="18"/>
      <c r="DO49" s="18"/>
      <c r="DP49" s="18"/>
      <c r="DQ49" s="18"/>
      <c r="DR49" s="18"/>
      <c r="DS49" s="18"/>
      <c r="DT49" s="18"/>
      <c r="DU49" s="18"/>
      <c r="DV49" s="18"/>
      <c r="DW49" s="18"/>
    </row>
    <row r="50" spans="93:127">
      <c r="CO50" s="18"/>
      <c r="CP50" s="18"/>
      <c r="CQ50" s="18"/>
      <c r="CR50" s="18"/>
      <c r="CS50" s="18"/>
      <c r="CT50" s="18"/>
      <c r="CU50" s="18"/>
      <c r="CV50" s="18"/>
      <c r="CW50" s="18"/>
      <c r="CX50" s="18"/>
      <c r="CY50" s="18"/>
      <c r="CZ50" s="18"/>
      <c r="DA50" s="18"/>
      <c r="DB50" s="18"/>
      <c r="DC50" s="18"/>
      <c r="DD50" s="18"/>
      <c r="DE50" s="18"/>
      <c r="DF50" s="18"/>
      <c r="DG50" s="18"/>
      <c r="DH50" s="18"/>
      <c r="DI50" s="18"/>
      <c r="DJ50" s="18"/>
      <c r="DK50" s="18"/>
      <c r="DL50" s="18"/>
      <c r="DM50" s="18"/>
      <c r="DN50" s="18"/>
      <c r="DO50" s="18"/>
      <c r="DP50" s="18"/>
      <c r="DQ50" s="18"/>
      <c r="DR50" s="18"/>
      <c r="DS50" s="18"/>
      <c r="DT50" s="18"/>
      <c r="DU50" s="18"/>
      <c r="DV50" s="18"/>
      <c r="DW50" s="18"/>
    </row>
  </sheetData>
  <mergeCells count="436">
    <mergeCell ref="BW23:BY23"/>
    <mergeCell ref="CA25:CC25"/>
    <mergeCell ref="CX5:DE5"/>
    <mergeCell ref="CP3:CR3"/>
    <mergeCell ref="CP25:CR25"/>
    <mergeCell ref="DG3:DJ3"/>
    <mergeCell ref="DL3:DO3"/>
    <mergeCell ref="DQ3:DT3"/>
    <mergeCell ref="DF2:DJ2"/>
    <mergeCell ref="DK2:DO2"/>
    <mergeCell ref="DP2:DT2"/>
    <mergeCell ref="DG5:DJ5"/>
    <mergeCell ref="DL5:DO5"/>
    <mergeCell ref="CX4:DE4"/>
    <mergeCell ref="BX21:BZ21"/>
    <mergeCell ref="L25:M25"/>
    <mergeCell ref="L26:M26"/>
    <mergeCell ref="L27:M27"/>
    <mergeCell ref="L28:M28"/>
    <mergeCell ref="Y27:Z27"/>
    <mergeCell ref="AX15:AY15"/>
    <mergeCell ref="BA15:BB15"/>
    <mergeCell ref="J20:L20"/>
    <mergeCell ref="K11:L11"/>
    <mergeCell ref="K12:L12"/>
    <mergeCell ref="J13:L13"/>
    <mergeCell ref="J15:K15"/>
    <mergeCell ref="J16:K16"/>
    <mergeCell ref="K19:L19"/>
    <mergeCell ref="R33:S33"/>
    <mergeCell ref="L35:M35"/>
    <mergeCell ref="L36:M36"/>
    <mergeCell ref="R37:S37"/>
    <mergeCell ref="S39:T39"/>
    <mergeCell ref="AB27:AC27"/>
    <mergeCell ref="R29:S29"/>
    <mergeCell ref="P31:Q31"/>
    <mergeCell ref="W31:X31"/>
    <mergeCell ref="R32:S32"/>
    <mergeCell ref="AV43:AW43"/>
    <mergeCell ref="AY43:AZ43"/>
    <mergeCell ref="BC43:BD43"/>
    <mergeCell ref="AT41:AU41"/>
    <mergeCell ref="AR41:AS41"/>
    <mergeCell ref="R43:U43"/>
    <mergeCell ref="R44:U44"/>
    <mergeCell ref="R45:U45"/>
    <mergeCell ref="B42:F42"/>
    <mergeCell ref="B43:F43"/>
    <mergeCell ref="B44:F44"/>
    <mergeCell ref="B45:F45"/>
    <mergeCell ref="G42:K42"/>
    <mergeCell ref="L42:P42"/>
    <mergeCell ref="Q42:U42"/>
    <mergeCell ref="M43:P43"/>
    <mergeCell ref="M44:P44"/>
    <mergeCell ref="M45:P45"/>
    <mergeCell ref="H43:K43"/>
    <mergeCell ref="H44:K44"/>
    <mergeCell ref="H45:K45"/>
    <mergeCell ref="BF39:BG39"/>
    <mergeCell ref="BN8:BO8"/>
    <mergeCell ref="BR11:BS11"/>
    <mergeCell ref="AI33:AJ33"/>
    <mergeCell ref="AL33:AM33"/>
    <mergeCell ref="AM39:AN39"/>
    <mergeCell ref="AV37:AW37"/>
    <mergeCell ref="AY37:AZ37"/>
    <mergeCell ref="BC37:BD37"/>
    <mergeCell ref="AX24:BA24"/>
    <mergeCell ref="BB24:BE24"/>
    <mergeCell ref="BF24:BI24"/>
    <mergeCell ref="AH24:AK24"/>
    <mergeCell ref="AL24:AO24"/>
    <mergeCell ref="AP24:AS24"/>
    <mergeCell ref="AT24:AW24"/>
    <mergeCell ref="EO2:ES2"/>
    <mergeCell ref="DG4:DJ4"/>
    <mergeCell ref="DL4:DO4"/>
    <mergeCell ref="DQ4:DT4"/>
    <mergeCell ref="DV4:DY4"/>
    <mergeCell ref="EA4:ED4"/>
    <mergeCell ref="EF4:EI4"/>
    <mergeCell ref="EK4:EN4"/>
    <mergeCell ref="EP4:ES4"/>
    <mergeCell ref="DV3:DY3"/>
    <mergeCell ref="EA3:ED3"/>
    <mergeCell ref="EF3:EI3"/>
    <mergeCell ref="EK3:EN3"/>
    <mergeCell ref="EP3:ES3"/>
    <mergeCell ref="DU2:DY2"/>
    <mergeCell ref="DZ2:ED2"/>
    <mergeCell ref="EE2:EI2"/>
    <mergeCell ref="EJ2:EN2"/>
    <mergeCell ref="EP5:ES5"/>
    <mergeCell ref="DG6:DJ6"/>
    <mergeCell ref="DL6:DO6"/>
    <mergeCell ref="DQ6:DT6"/>
    <mergeCell ref="DV6:DY6"/>
    <mergeCell ref="EA6:ED6"/>
    <mergeCell ref="EF6:EI6"/>
    <mergeCell ref="EK6:EN6"/>
    <mergeCell ref="EP6:ES6"/>
    <mergeCell ref="DQ5:DT5"/>
    <mergeCell ref="DV5:DY5"/>
    <mergeCell ref="EA5:ED5"/>
    <mergeCell ref="EF5:EI5"/>
    <mergeCell ref="EK5:EN5"/>
    <mergeCell ref="EF7:EI7"/>
    <mergeCell ref="EK7:EN7"/>
    <mergeCell ref="EP7:ES7"/>
    <mergeCell ref="DG8:DJ8"/>
    <mergeCell ref="DL8:DO8"/>
    <mergeCell ref="DQ8:DT8"/>
    <mergeCell ref="DV8:DY8"/>
    <mergeCell ref="EA8:ED8"/>
    <mergeCell ref="EF8:EI8"/>
    <mergeCell ref="EK8:EN8"/>
    <mergeCell ref="EP8:ES8"/>
    <mergeCell ref="DG7:DJ7"/>
    <mergeCell ref="DL7:DO7"/>
    <mergeCell ref="DQ7:DT7"/>
    <mergeCell ref="DV7:DY7"/>
    <mergeCell ref="EA7:ED7"/>
    <mergeCell ref="EF9:EI9"/>
    <mergeCell ref="EK9:EN9"/>
    <mergeCell ref="EP9:ES9"/>
    <mergeCell ref="DG11:DJ11"/>
    <mergeCell ref="DL11:DO11"/>
    <mergeCell ref="DQ11:DT11"/>
    <mergeCell ref="DV11:DY11"/>
    <mergeCell ref="EA11:ED11"/>
    <mergeCell ref="EF11:EI11"/>
    <mergeCell ref="EK11:EN11"/>
    <mergeCell ref="EP11:ES11"/>
    <mergeCell ref="DG9:DJ9"/>
    <mergeCell ref="DL9:DO9"/>
    <mergeCell ref="DQ9:DT9"/>
    <mergeCell ref="DV9:DY9"/>
    <mergeCell ref="EA9:ED9"/>
    <mergeCell ref="DG10:DJ10"/>
    <mergeCell ref="DL10:DO10"/>
    <mergeCell ref="DQ10:DT10"/>
    <mergeCell ref="DV10:DY10"/>
    <mergeCell ref="EA10:ED10"/>
    <mergeCell ref="EF10:EI10"/>
    <mergeCell ref="EK10:EN10"/>
    <mergeCell ref="EP10:ES10"/>
    <mergeCell ref="EF12:EI12"/>
    <mergeCell ref="EK12:EN12"/>
    <mergeCell ref="EP12:ES12"/>
    <mergeCell ref="DG13:DJ13"/>
    <mergeCell ref="DL13:DO13"/>
    <mergeCell ref="DQ13:DT13"/>
    <mergeCell ref="DV13:DY13"/>
    <mergeCell ref="EA13:ED13"/>
    <mergeCell ref="EF13:EI13"/>
    <mergeCell ref="EK13:EN13"/>
    <mergeCell ref="EP13:ES13"/>
    <mergeCell ref="DG12:DJ12"/>
    <mergeCell ref="DL12:DO12"/>
    <mergeCell ref="DQ12:DT12"/>
    <mergeCell ref="DV12:DY12"/>
    <mergeCell ref="EA12:ED12"/>
    <mergeCell ref="EK14:EN14"/>
    <mergeCell ref="EP14:ES14"/>
    <mergeCell ref="DG15:DJ15"/>
    <mergeCell ref="DL15:DO15"/>
    <mergeCell ref="DQ15:DT15"/>
    <mergeCell ref="DV15:DY15"/>
    <mergeCell ref="EA15:ED15"/>
    <mergeCell ref="EF15:EI15"/>
    <mergeCell ref="EK15:EN15"/>
    <mergeCell ref="EP15:ES15"/>
    <mergeCell ref="DG14:DJ14"/>
    <mergeCell ref="DL14:DO14"/>
    <mergeCell ref="DQ14:DT14"/>
    <mergeCell ref="DV14:DY14"/>
    <mergeCell ref="EA14:ED14"/>
    <mergeCell ref="EK16:EN16"/>
    <mergeCell ref="EP16:ES16"/>
    <mergeCell ref="DG17:DJ17"/>
    <mergeCell ref="DL17:DO17"/>
    <mergeCell ref="DQ17:DT17"/>
    <mergeCell ref="DV17:DY17"/>
    <mergeCell ref="EA17:ED17"/>
    <mergeCell ref="EF17:EI17"/>
    <mergeCell ref="EK17:EN17"/>
    <mergeCell ref="EP17:ES17"/>
    <mergeCell ref="DG16:DJ16"/>
    <mergeCell ref="DL16:DO16"/>
    <mergeCell ref="DQ16:DT16"/>
    <mergeCell ref="DV16:DY16"/>
    <mergeCell ref="EA16:ED16"/>
    <mergeCell ref="EK18:EN18"/>
    <mergeCell ref="EP18:ES18"/>
    <mergeCell ref="DG19:DJ19"/>
    <mergeCell ref="DL19:DO19"/>
    <mergeCell ref="DQ19:DT19"/>
    <mergeCell ref="DV19:DY19"/>
    <mergeCell ref="EA19:ED19"/>
    <mergeCell ref="EF19:EI19"/>
    <mergeCell ref="EK19:EN19"/>
    <mergeCell ref="EP19:ES19"/>
    <mergeCell ref="DG18:DJ18"/>
    <mergeCell ref="DL18:DO18"/>
    <mergeCell ref="DQ18:DT18"/>
    <mergeCell ref="DV18:DY18"/>
    <mergeCell ref="EA18:ED18"/>
    <mergeCell ref="EK20:EN20"/>
    <mergeCell ref="EP20:ES20"/>
    <mergeCell ref="DG21:DJ21"/>
    <mergeCell ref="DL21:DO21"/>
    <mergeCell ref="DQ21:DT21"/>
    <mergeCell ref="DV21:DY21"/>
    <mergeCell ref="EA21:ED21"/>
    <mergeCell ref="EF21:EI21"/>
    <mergeCell ref="EK21:EN21"/>
    <mergeCell ref="EP21:ES21"/>
    <mergeCell ref="DG20:DJ20"/>
    <mergeCell ref="DL20:DO20"/>
    <mergeCell ref="DQ20:DT20"/>
    <mergeCell ref="DV20:DY20"/>
    <mergeCell ref="EA20:ED20"/>
    <mergeCell ref="EK22:EN22"/>
    <mergeCell ref="EP22:ES22"/>
    <mergeCell ref="DG23:DJ23"/>
    <mergeCell ref="DL23:DO23"/>
    <mergeCell ref="DQ23:DT23"/>
    <mergeCell ref="DV23:DY23"/>
    <mergeCell ref="EA23:ED23"/>
    <mergeCell ref="EF23:EI23"/>
    <mergeCell ref="EK23:EN23"/>
    <mergeCell ref="EP23:ES23"/>
    <mergeCell ref="DG22:DJ22"/>
    <mergeCell ref="DL22:DO22"/>
    <mergeCell ref="DQ22:DT22"/>
    <mergeCell ref="DV22:DY22"/>
    <mergeCell ref="EA22:ED22"/>
    <mergeCell ref="EK24:EN24"/>
    <mergeCell ref="EP24:ES24"/>
    <mergeCell ref="DG25:DJ25"/>
    <mergeCell ref="DL25:DO25"/>
    <mergeCell ref="DQ25:DT25"/>
    <mergeCell ref="DV25:DY25"/>
    <mergeCell ref="EA25:ED25"/>
    <mergeCell ref="EF25:EI25"/>
    <mergeCell ref="EK25:EN25"/>
    <mergeCell ref="EP25:ES25"/>
    <mergeCell ref="DG24:DJ24"/>
    <mergeCell ref="DL24:DO24"/>
    <mergeCell ref="DQ24:DT24"/>
    <mergeCell ref="DV24:DY24"/>
    <mergeCell ref="EA24:ED24"/>
    <mergeCell ref="EK26:EN26"/>
    <mergeCell ref="EP26:ES26"/>
    <mergeCell ref="DG27:DJ27"/>
    <mergeCell ref="DL27:DO27"/>
    <mergeCell ref="DQ27:DT27"/>
    <mergeCell ref="DV27:DY27"/>
    <mergeCell ref="EA27:ED27"/>
    <mergeCell ref="EF27:EI27"/>
    <mergeCell ref="EK27:EN27"/>
    <mergeCell ref="EP27:ES27"/>
    <mergeCell ref="DG26:DJ26"/>
    <mergeCell ref="DL26:DO26"/>
    <mergeCell ref="DQ26:DT26"/>
    <mergeCell ref="DV26:DY26"/>
    <mergeCell ref="EA26:ED26"/>
    <mergeCell ref="EK28:EN28"/>
    <mergeCell ref="EP28:ES28"/>
    <mergeCell ref="DG29:DJ29"/>
    <mergeCell ref="DL29:DO29"/>
    <mergeCell ref="DQ29:DT29"/>
    <mergeCell ref="DV29:DY29"/>
    <mergeCell ref="EA29:ED29"/>
    <mergeCell ref="EF29:EI29"/>
    <mergeCell ref="EK29:EN29"/>
    <mergeCell ref="EP29:ES29"/>
    <mergeCell ref="DG28:DJ28"/>
    <mergeCell ref="DL28:DO28"/>
    <mergeCell ref="DQ28:DT28"/>
    <mergeCell ref="DV28:DY28"/>
    <mergeCell ref="EA28:ED28"/>
    <mergeCell ref="EK30:EN30"/>
    <mergeCell ref="EP30:ES30"/>
    <mergeCell ref="DG31:DJ31"/>
    <mergeCell ref="DL31:DO31"/>
    <mergeCell ref="DQ31:DT31"/>
    <mergeCell ref="DV31:DY31"/>
    <mergeCell ref="EA31:ED31"/>
    <mergeCell ref="EF31:EI31"/>
    <mergeCell ref="EK31:EN31"/>
    <mergeCell ref="EP31:ES31"/>
    <mergeCell ref="DG30:DJ30"/>
    <mergeCell ref="DL30:DO30"/>
    <mergeCell ref="DQ30:DT30"/>
    <mergeCell ref="DV30:DY30"/>
    <mergeCell ref="EA30:ED30"/>
    <mergeCell ref="EK32:EN32"/>
    <mergeCell ref="EP32:ES32"/>
    <mergeCell ref="DG33:DJ33"/>
    <mergeCell ref="DL33:DO33"/>
    <mergeCell ref="DQ33:DT33"/>
    <mergeCell ref="DV33:DY33"/>
    <mergeCell ref="EA33:ED33"/>
    <mergeCell ref="EF33:EI33"/>
    <mergeCell ref="EK33:EN33"/>
    <mergeCell ref="EP33:ES33"/>
    <mergeCell ref="DG32:DJ32"/>
    <mergeCell ref="DL32:DO32"/>
    <mergeCell ref="DQ32:DT32"/>
    <mergeCell ref="DV32:DY32"/>
    <mergeCell ref="EA32:ED32"/>
    <mergeCell ref="EK34:EN34"/>
    <mergeCell ref="EP34:ES34"/>
    <mergeCell ref="DG35:DJ35"/>
    <mergeCell ref="DL35:DO35"/>
    <mergeCell ref="DQ35:DT35"/>
    <mergeCell ref="DV35:DY35"/>
    <mergeCell ref="EA35:ED35"/>
    <mergeCell ref="EF35:EI35"/>
    <mergeCell ref="EK35:EN35"/>
    <mergeCell ref="EP35:ES35"/>
    <mergeCell ref="DG34:DJ34"/>
    <mergeCell ref="DL34:DO34"/>
    <mergeCell ref="DQ34:DT34"/>
    <mergeCell ref="DV34:DY34"/>
    <mergeCell ref="EA34:ED34"/>
    <mergeCell ref="EK36:EN36"/>
    <mergeCell ref="EP36:ES36"/>
    <mergeCell ref="DG37:DJ37"/>
    <mergeCell ref="DL37:DO37"/>
    <mergeCell ref="DQ37:DT37"/>
    <mergeCell ref="DV37:DY37"/>
    <mergeCell ref="EA37:ED37"/>
    <mergeCell ref="EF37:EI37"/>
    <mergeCell ref="EK37:EN37"/>
    <mergeCell ref="EP37:ES37"/>
    <mergeCell ref="DG36:DJ36"/>
    <mergeCell ref="DL36:DO36"/>
    <mergeCell ref="DQ36:DT36"/>
    <mergeCell ref="DV36:DY36"/>
    <mergeCell ref="EA36:ED36"/>
    <mergeCell ref="EK38:EN38"/>
    <mergeCell ref="EP38:ES38"/>
    <mergeCell ref="DG39:DJ39"/>
    <mergeCell ref="DL39:DO39"/>
    <mergeCell ref="DQ39:DT39"/>
    <mergeCell ref="DV39:DY39"/>
    <mergeCell ref="EA39:ED39"/>
    <mergeCell ref="EF39:EI39"/>
    <mergeCell ref="EK39:EN39"/>
    <mergeCell ref="EP39:ES39"/>
    <mergeCell ref="DG38:DJ38"/>
    <mergeCell ref="DL38:DO38"/>
    <mergeCell ref="DQ38:DT38"/>
    <mergeCell ref="DV38:DY38"/>
    <mergeCell ref="EA38:ED38"/>
    <mergeCell ref="EK40:EN40"/>
    <mergeCell ref="EP40:ES40"/>
    <mergeCell ref="DG41:DJ41"/>
    <mergeCell ref="DL41:DO41"/>
    <mergeCell ref="DQ41:DT41"/>
    <mergeCell ref="DV41:DY41"/>
    <mergeCell ref="EA41:ED41"/>
    <mergeCell ref="EF41:EI41"/>
    <mergeCell ref="EK41:EN41"/>
    <mergeCell ref="EP41:ES41"/>
    <mergeCell ref="DG40:DJ40"/>
    <mergeCell ref="DL40:DO40"/>
    <mergeCell ref="DQ40:DT40"/>
    <mergeCell ref="DV40:DY40"/>
    <mergeCell ref="EA40:ED40"/>
    <mergeCell ref="EK42:EN42"/>
    <mergeCell ref="EP42:ES42"/>
    <mergeCell ref="DG43:DJ43"/>
    <mergeCell ref="DL43:DO43"/>
    <mergeCell ref="DQ43:DT43"/>
    <mergeCell ref="DV43:DY43"/>
    <mergeCell ref="EA43:ED43"/>
    <mergeCell ref="EF43:EI43"/>
    <mergeCell ref="EK43:EN43"/>
    <mergeCell ref="EP43:ES43"/>
    <mergeCell ref="DG42:DJ42"/>
    <mergeCell ref="DL42:DO42"/>
    <mergeCell ref="DQ42:DT42"/>
    <mergeCell ref="DV42:DY42"/>
    <mergeCell ref="EA42:ED42"/>
    <mergeCell ref="EK46:EN46"/>
    <mergeCell ref="EP46:ES46"/>
    <mergeCell ref="DF46:DJ46"/>
    <mergeCell ref="DL46:DO46"/>
    <mergeCell ref="DQ46:DT46"/>
    <mergeCell ref="DV46:DY46"/>
    <mergeCell ref="EA46:ED46"/>
    <mergeCell ref="EF44:EI44"/>
    <mergeCell ref="EK44:EN44"/>
    <mergeCell ref="EP44:ES44"/>
    <mergeCell ref="DG45:DJ45"/>
    <mergeCell ref="DL45:DO45"/>
    <mergeCell ref="DQ45:DT45"/>
    <mergeCell ref="DV45:DY45"/>
    <mergeCell ref="EA45:ED45"/>
    <mergeCell ref="EF45:EI45"/>
    <mergeCell ref="EK45:EN45"/>
    <mergeCell ref="EP45:ES45"/>
    <mergeCell ref="DG44:DJ44"/>
    <mergeCell ref="DL44:DO44"/>
    <mergeCell ref="DQ44:DT44"/>
    <mergeCell ref="DV44:DY44"/>
    <mergeCell ref="EA44:ED44"/>
    <mergeCell ref="AY4:AZ4"/>
    <mergeCell ref="AY5:AZ5"/>
    <mergeCell ref="AZ7:BA7"/>
    <mergeCell ref="AY8:AZ8"/>
    <mergeCell ref="BE9:BF9"/>
    <mergeCell ref="AZ12:BA12"/>
    <mergeCell ref="AZ13:BA13"/>
    <mergeCell ref="AU9:AV9"/>
    <mergeCell ref="EF46:EI46"/>
    <mergeCell ref="EF42:EI42"/>
    <mergeCell ref="EF40:EI40"/>
    <mergeCell ref="EF38:EI38"/>
    <mergeCell ref="EF36:EI36"/>
    <mergeCell ref="EF34:EI34"/>
    <mergeCell ref="EF32:EI32"/>
    <mergeCell ref="EF30:EI30"/>
    <mergeCell ref="EF28:EI28"/>
    <mergeCell ref="EF26:EI26"/>
    <mergeCell ref="EF24:EI24"/>
    <mergeCell ref="EF22:EI22"/>
    <mergeCell ref="EF20:EI20"/>
    <mergeCell ref="EF18:EI18"/>
    <mergeCell ref="EF16:EI16"/>
    <mergeCell ref="EF14:EI14"/>
  </mergeCells>
  <phoneticPr fontId="10"/>
  <pageMargins left="0.51181102362204722" right="0.31496062992125984" top="0.74803149606299213" bottom="0.55118110236220474" header="0.31496062992125984" footer="0.31496062992125984"/>
  <pageSetup paperSize="9" orientation="portrait" r:id="rId1"/>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88F24B9-DF9B-41A7-B242-481500BB6169}">
  <dimension ref="A1:EP51"/>
  <sheetViews>
    <sheetView zoomScaleNormal="100" zoomScaleSheetLayoutView="75" workbookViewId="0">
      <selection activeCell="AP19" sqref="AP19"/>
    </sheetView>
  </sheetViews>
  <sheetFormatPr defaultColWidth="9" defaultRowHeight="15.75"/>
  <cols>
    <col min="1" max="181" width="2.75" style="10" customWidth="1"/>
    <col min="182" max="182" width="0.75" style="10" customWidth="1"/>
    <col min="183" max="184" width="3.125" style="10" customWidth="1"/>
    <col min="185" max="187" width="2.75" style="10" customWidth="1"/>
    <col min="188" max="189" width="3.125" style="10" customWidth="1"/>
    <col min="190" max="192" width="2.75" style="10" customWidth="1"/>
    <col min="193" max="194" width="3.125" style="10" customWidth="1"/>
    <col min="195" max="197" width="2.75" style="10" customWidth="1"/>
    <col min="198" max="199" width="3.125" style="10" customWidth="1"/>
    <col min="200" max="202" width="2.75" style="10" customWidth="1"/>
    <col min="203" max="204" width="3.125" style="10" customWidth="1"/>
    <col min="205" max="207" width="2.75" style="10" customWidth="1"/>
    <col min="208" max="209" width="3.125" style="10" customWidth="1"/>
    <col min="210" max="212" width="2.75" style="10" customWidth="1"/>
    <col min="213" max="213" width="0.375" style="10" customWidth="1"/>
    <col min="214" max="227" width="2.75" style="10" customWidth="1"/>
    <col min="228" max="16384" width="9" style="10"/>
  </cols>
  <sheetData>
    <row r="1" spans="1:127" ht="16.350000000000001" customHeight="1">
      <c r="A1" s="11" t="s">
        <v>214</v>
      </c>
      <c r="AF1" s="1" t="s">
        <v>41</v>
      </c>
      <c r="AG1" s="1"/>
      <c r="AH1" s="29"/>
      <c r="AI1" s="1"/>
      <c r="AJ1" s="1"/>
      <c r="AK1" s="1"/>
      <c r="AL1" s="1"/>
      <c r="AM1" s="1"/>
      <c r="AN1" s="1"/>
      <c r="AO1" s="1"/>
      <c r="AP1" s="1"/>
      <c r="AQ1" s="1"/>
      <c r="AR1" s="1"/>
      <c r="AS1" s="1"/>
      <c r="AT1" s="1"/>
      <c r="AU1" s="1"/>
      <c r="AV1" s="1"/>
      <c r="AW1" s="1"/>
      <c r="AX1" s="1"/>
      <c r="AY1" s="1"/>
      <c r="AZ1" s="1"/>
      <c r="BA1" s="1"/>
      <c r="BB1" s="1"/>
      <c r="BC1" s="1"/>
      <c r="BD1" s="1"/>
      <c r="BE1" s="1"/>
      <c r="BF1" s="1"/>
      <c r="BG1" s="1"/>
      <c r="BH1" s="1"/>
      <c r="BI1" s="1"/>
      <c r="BJ1" s="1"/>
      <c r="BK1" s="1" t="s">
        <v>303</v>
      </c>
      <c r="BL1" s="1"/>
      <c r="BM1" s="1"/>
      <c r="BN1" s="1"/>
      <c r="BO1" s="1"/>
      <c r="BP1" s="1"/>
      <c r="BQ1" s="1"/>
      <c r="BR1" s="1"/>
      <c r="BS1" s="1"/>
      <c r="BT1" s="1"/>
      <c r="BU1" s="1"/>
      <c r="BV1" s="1"/>
      <c r="BW1" s="1"/>
      <c r="BX1" s="1"/>
      <c r="BY1" s="1"/>
      <c r="BZ1" s="1"/>
      <c r="CA1" s="1"/>
      <c r="CB1" s="1"/>
      <c r="CC1" s="1"/>
      <c r="CD1" s="1"/>
      <c r="CE1" s="1"/>
      <c r="CP1" s="1" t="s">
        <v>139</v>
      </c>
      <c r="CQ1" s="1"/>
      <c r="CR1" s="1"/>
      <c r="CS1" s="1"/>
      <c r="CT1" s="1"/>
      <c r="CU1" s="1"/>
      <c r="CV1" s="1"/>
      <c r="CW1" s="1"/>
      <c r="CX1" s="16"/>
      <c r="CY1" s="16"/>
      <c r="CZ1" s="16"/>
      <c r="DA1" s="16"/>
      <c r="DB1" s="16"/>
      <c r="DC1" s="16"/>
      <c r="DD1" s="16"/>
      <c r="DE1" s="16"/>
      <c r="DF1" s="16"/>
      <c r="DG1" s="16"/>
      <c r="DH1" s="16"/>
      <c r="DI1" s="16"/>
      <c r="DJ1" s="16"/>
      <c r="DK1" s="16"/>
      <c r="DL1" s="16"/>
      <c r="DM1" s="16"/>
      <c r="DN1" s="16"/>
      <c r="DO1" s="16"/>
      <c r="DP1" s="16"/>
      <c r="DQ1" s="1"/>
      <c r="DR1" s="1"/>
      <c r="DW1" s="43"/>
    </row>
    <row r="2" spans="1:127" ht="16.350000000000001" customHeight="1">
      <c r="B2" s="1" t="s">
        <v>216</v>
      </c>
      <c r="C2" s="1"/>
      <c r="D2" s="1"/>
      <c r="E2" s="1"/>
      <c r="F2" s="1"/>
      <c r="G2" s="1"/>
      <c r="H2" s="1"/>
      <c r="I2" s="1"/>
      <c r="J2" s="1"/>
      <c r="K2" s="1"/>
      <c r="L2" s="1"/>
      <c r="M2" s="1"/>
      <c r="N2" s="1"/>
      <c r="O2" s="1"/>
      <c r="P2" s="1"/>
      <c r="Q2" s="1"/>
      <c r="R2" s="1"/>
      <c r="S2" s="1"/>
      <c r="T2" s="1"/>
      <c r="U2" s="1"/>
      <c r="V2" s="1"/>
      <c r="W2" s="1"/>
      <c r="X2" s="1"/>
      <c r="Y2" s="1"/>
      <c r="Z2" s="1"/>
      <c r="AA2" s="1"/>
      <c r="AF2" s="1"/>
      <c r="AG2" s="1" t="s">
        <v>259</v>
      </c>
      <c r="AH2" s="29"/>
      <c r="AI2" s="1"/>
      <c r="AJ2" s="1"/>
      <c r="AK2" s="1"/>
      <c r="AL2" s="1"/>
      <c r="AM2" s="1"/>
      <c r="AN2" s="1"/>
      <c r="AO2" s="1"/>
      <c r="AP2" s="1"/>
      <c r="AQ2" s="1"/>
      <c r="AR2" s="1"/>
      <c r="AS2" s="1"/>
      <c r="AT2" s="1"/>
      <c r="AU2" s="1"/>
      <c r="AV2" s="1"/>
      <c r="AW2" s="1"/>
      <c r="AX2" s="1"/>
      <c r="AY2" s="1"/>
      <c r="AZ2" s="1"/>
      <c r="BA2" s="1"/>
      <c r="BB2" s="1"/>
      <c r="BC2" s="1"/>
      <c r="BD2" s="1"/>
      <c r="BE2" s="1"/>
      <c r="BF2" s="1"/>
      <c r="BG2" s="1"/>
      <c r="BH2" s="1"/>
      <c r="BI2" s="1"/>
      <c r="BJ2" s="1"/>
      <c r="BK2" s="1"/>
      <c r="BL2" s="1" t="s">
        <v>304</v>
      </c>
      <c r="BM2" s="1"/>
      <c r="BN2" s="1"/>
      <c r="BO2" s="1"/>
      <c r="BP2" s="1"/>
      <c r="BQ2" s="1"/>
      <c r="BR2" s="1"/>
      <c r="BS2" s="1"/>
      <c r="BT2" s="1"/>
      <c r="BU2" s="1"/>
      <c r="BV2" s="1"/>
      <c r="BW2" s="1"/>
      <c r="BX2" s="1"/>
      <c r="BY2" s="1"/>
      <c r="BZ2" s="1"/>
      <c r="CA2" s="1"/>
      <c r="CB2" s="1"/>
      <c r="CC2" s="1"/>
      <c r="CD2" s="1"/>
      <c r="CE2" s="1"/>
      <c r="CP2" s="1"/>
      <c r="CQ2" s="1" t="s">
        <v>337</v>
      </c>
      <c r="CR2" s="1"/>
      <c r="CS2" s="1"/>
      <c r="CT2" s="1"/>
      <c r="CU2" s="1"/>
      <c r="CV2" s="1"/>
      <c r="CW2" s="1"/>
      <c r="CX2" s="1"/>
      <c r="CY2" s="1"/>
      <c r="CZ2" s="1"/>
      <c r="DA2" s="1"/>
      <c r="DB2" s="1"/>
      <c r="DC2" s="1"/>
      <c r="DD2" s="1"/>
      <c r="DE2" s="1"/>
      <c r="DF2" s="1"/>
      <c r="DG2" s="1"/>
      <c r="DH2" s="1"/>
      <c r="DI2" s="1"/>
      <c r="DJ2" s="1"/>
      <c r="DK2" s="1"/>
      <c r="DL2" s="1"/>
      <c r="DM2" s="1"/>
      <c r="DN2" s="1"/>
      <c r="DO2" s="1"/>
      <c r="DP2" s="1"/>
      <c r="DQ2" s="1"/>
      <c r="DR2" s="1"/>
    </row>
    <row r="3" spans="1:127" ht="16.350000000000001" customHeight="1">
      <c r="B3" s="1" t="s">
        <v>215</v>
      </c>
      <c r="C3" s="1"/>
      <c r="D3" s="1"/>
      <c r="E3" s="1"/>
      <c r="F3" s="1"/>
      <c r="G3" s="1"/>
      <c r="H3" s="1"/>
      <c r="I3" s="1"/>
      <c r="J3" s="1"/>
      <c r="K3" s="1"/>
      <c r="L3" s="1"/>
      <c r="M3" s="1"/>
      <c r="N3" s="1"/>
      <c r="O3" s="1"/>
      <c r="P3" s="1"/>
      <c r="Q3" s="1"/>
      <c r="R3" s="1"/>
      <c r="S3" s="1"/>
      <c r="T3" s="1"/>
      <c r="U3" s="1"/>
      <c r="V3" s="1"/>
      <c r="W3" s="1"/>
      <c r="X3" s="1"/>
      <c r="Y3" s="1"/>
      <c r="Z3" s="1"/>
      <c r="AA3" s="1"/>
      <c r="AF3" s="1"/>
      <c r="AG3" s="1" t="s">
        <v>260</v>
      </c>
      <c r="AH3" s="1"/>
      <c r="AI3" s="1"/>
      <c r="AJ3" s="1"/>
      <c r="AK3" s="1"/>
      <c r="AL3" s="1"/>
      <c r="AM3" s="1"/>
      <c r="AN3" s="1"/>
      <c r="AO3" s="1"/>
      <c r="AP3" s="1"/>
      <c r="AQ3" s="1"/>
      <c r="AR3" s="1"/>
      <c r="AS3" s="1"/>
      <c r="AT3" s="1"/>
      <c r="AU3" s="1"/>
      <c r="AV3" s="1"/>
      <c r="AW3" s="1"/>
      <c r="AX3" s="1"/>
      <c r="AY3" s="1"/>
      <c r="AZ3" s="1"/>
      <c r="BA3" s="1"/>
      <c r="BB3" s="1"/>
      <c r="BC3" s="1"/>
      <c r="BD3" s="1"/>
      <c r="BE3" s="1"/>
      <c r="BF3" s="35"/>
      <c r="BG3" s="35"/>
      <c r="BH3" s="1"/>
      <c r="BI3" s="1"/>
      <c r="BJ3" s="1"/>
      <c r="BK3" s="1"/>
      <c r="BL3" s="1" t="s">
        <v>305</v>
      </c>
      <c r="BM3" s="1"/>
      <c r="BN3" s="1"/>
      <c r="BO3" s="1"/>
      <c r="BP3" s="1"/>
      <c r="BQ3" s="1"/>
      <c r="BR3" s="1"/>
      <c r="BS3" s="1"/>
      <c r="BT3" s="1"/>
      <c r="BU3" s="1"/>
      <c r="BV3" s="1"/>
      <c r="BW3" s="1"/>
      <c r="BX3" s="1"/>
      <c r="BY3" s="1"/>
      <c r="BZ3" s="1"/>
      <c r="CA3" s="1"/>
      <c r="CB3" s="1"/>
      <c r="CC3" s="1"/>
      <c r="CD3" s="1"/>
      <c r="CE3" s="1"/>
      <c r="CP3" s="1"/>
      <c r="CQ3" s="1" t="s">
        <v>338</v>
      </c>
      <c r="CR3" s="1"/>
      <c r="CS3" s="1"/>
      <c r="CT3" s="1"/>
      <c r="CU3" s="1"/>
      <c r="CV3" s="1"/>
      <c r="CW3" s="1"/>
      <c r="CX3" s="16"/>
      <c r="CY3" s="16"/>
      <c r="CZ3" s="16"/>
      <c r="DA3" s="16"/>
      <c r="DB3" s="16"/>
      <c r="DC3" s="16"/>
      <c r="DD3" s="16"/>
      <c r="DE3" s="16"/>
      <c r="DF3" s="16"/>
      <c r="DG3" s="16"/>
      <c r="DH3" s="16"/>
      <c r="DI3" s="16"/>
      <c r="DJ3" s="16"/>
      <c r="DK3" s="16"/>
      <c r="DL3" s="16"/>
      <c r="DM3" s="16"/>
      <c r="DN3" s="16"/>
      <c r="DO3" s="16"/>
      <c r="DP3" s="16"/>
      <c r="DQ3" s="1"/>
      <c r="DR3" s="1"/>
    </row>
    <row r="4" spans="1:127" ht="16.350000000000001" customHeight="1">
      <c r="B4" s="1" t="s">
        <v>217</v>
      </c>
      <c r="C4" s="1"/>
      <c r="D4" s="1"/>
      <c r="E4" s="1"/>
      <c r="F4" s="1"/>
      <c r="G4" s="1"/>
      <c r="H4" s="1"/>
      <c r="I4" s="1"/>
      <c r="J4" s="1"/>
      <c r="K4" s="1"/>
      <c r="L4" s="1"/>
      <c r="M4" s="1"/>
      <c r="N4" s="1"/>
      <c r="O4" s="1"/>
      <c r="P4" s="1"/>
      <c r="Q4" s="1"/>
      <c r="R4" s="1"/>
      <c r="S4" s="1"/>
      <c r="T4" s="1"/>
      <c r="U4" s="1"/>
      <c r="V4" s="1"/>
      <c r="W4" s="1"/>
      <c r="X4" s="1"/>
      <c r="Y4" s="1"/>
      <c r="Z4" s="1"/>
      <c r="AA4" s="1"/>
      <c r="AF4" s="1"/>
      <c r="AG4" s="1" t="s">
        <v>261</v>
      </c>
      <c r="AH4" s="1"/>
      <c r="AI4" s="1"/>
      <c r="AJ4" s="1"/>
      <c r="AK4" s="1"/>
      <c r="AL4" s="1"/>
      <c r="AM4" s="1"/>
      <c r="AN4" s="1"/>
      <c r="AO4" s="1"/>
      <c r="AP4" s="1"/>
      <c r="AQ4" s="1"/>
      <c r="AR4" s="1"/>
      <c r="AS4" s="1"/>
      <c r="AT4" s="31"/>
      <c r="AU4" s="1"/>
      <c r="AV4" s="31"/>
      <c r="AW4" s="36"/>
      <c r="AX4" s="36"/>
      <c r="AY4" s="1"/>
      <c r="AZ4" s="1"/>
      <c r="BA4" s="1"/>
      <c r="BB4" s="1"/>
      <c r="BC4" s="1"/>
      <c r="BD4" s="1"/>
      <c r="BE4" s="35"/>
      <c r="BF4" s="35"/>
      <c r="BG4" s="1"/>
      <c r="BH4" s="1"/>
      <c r="BI4" s="1"/>
      <c r="BJ4" s="1"/>
      <c r="BK4" s="1"/>
      <c r="BL4" s="1" t="s">
        <v>306</v>
      </c>
      <c r="BM4" s="1"/>
      <c r="BN4" s="1"/>
      <c r="BO4" s="1"/>
      <c r="BP4" s="1"/>
      <c r="BQ4" s="1"/>
      <c r="BR4" s="1"/>
      <c r="BS4" s="1"/>
      <c r="BT4" s="1"/>
      <c r="BU4" s="1"/>
      <c r="BV4" s="1"/>
      <c r="BW4" s="1"/>
      <c r="BX4" s="1"/>
      <c r="BY4" s="1"/>
      <c r="BZ4" s="1"/>
      <c r="CA4" s="1"/>
      <c r="CB4" s="1"/>
      <c r="CC4" s="1"/>
      <c r="CD4" s="1"/>
      <c r="CE4" s="1"/>
      <c r="CO4" s="26"/>
      <c r="CP4" s="18"/>
      <c r="CQ4" s="18" t="s">
        <v>339</v>
      </c>
      <c r="CR4" s="18"/>
      <c r="CS4" s="18"/>
      <c r="CT4" s="18"/>
      <c r="CU4" s="18"/>
      <c r="CV4" s="18"/>
      <c r="CW4" s="18"/>
      <c r="CX4" s="18"/>
      <c r="CY4" s="18"/>
      <c r="CZ4" s="18"/>
      <c r="DA4" s="18"/>
      <c r="DB4" s="18"/>
      <c r="DC4" s="18"/>
      <c r="DD4" s="18"/>
      <c r="DE4" s="18"/>
      <c r="DF4" s="18"/>
      <c r="DG4" s="18"/>
      <c r="DH4" s="18"/>
      <c r="DI4" s="18"/>
      <c r="DJ4" s="18"/>
      <c r="DK4" s="18"/>
      <c r="DL4" s="18"/>
      <c r="DM4" s="18"/>
      <c r="DN4" s="18"/>
      <c r="DO4" s="18"/>
      <c r="DP4" s="18"/>
      <c r="DQ4" s="18"/>
      <c r="DR4" s="18"/>
      <c r="DS4" s="26"/>
      <c r="DT4" s="26"/>
      <c r="DU4" s="26"/>
      <c r="DV4" s="26"/>
      <c r="DW4" s="26"/>
    </row>
    <row r="5" spans="1:127" ht="16.350000000000001" customHeight="1">
      <c r="B5" s="1" t="s">
        <v>218</v>
      </c>
      <c r="C5" s="1"/>
      <c r="D5" s="1"/>
      <c r="E5" s="1"/>
      <c r="F5" s="1"/>
      <c r="G5" s="1"/>
      <c r="H5" s="1"/>
      <c r="I5" s="1"/>
      <c r="J5" s="1"/>
      <c r="K5" s="1"/>
      <c r="L5" s="1"/>
      <c r="M5" s="1"/>
      <c r="N5" s="1"/>
      <c r="O5" s="1"/>
      <c r="P5" s="1"/>
      <c r="Q5" s="1"/>
      <c r="R5" s="1"/>
      <c r="S5" s="1"/>
      <c r="T5" s="1"/>
      <c r="U5" s="1" t="s">
        <v>219</v>
      </c>
      <c r="V5" s="1"/>
      <c r="W5" s="1"/>
      <c r="X5" s="1"/>
      <c r="Y5" s="1"/>
      <c r="Z5" s="1"/>
      <c r="AA5" s="1"/>
      <c r="AF5" s="1"/>
      <c r="AG5" s="1"/>
      <c r="AH5" s="1"/>
      <c r="AI5" s="1"/>
      <c r="AJ5" s="1"/>
      <c r="AK5" s="1"/>
      <c r="AL5" s="1"/>
      <c r="AM5" s="1"/>
      <c r="AN5" s="1"/>
      <c r="AO5" s="1"/>
      <c r="AP5" s="1"/>
      <c r="AQ5" s="1"/>
      <c r="AR5" s="1"/>
      <c r="AS5" s="1"/>
      <c r="AT5" s="1"/>
      <c r="AU5" s="1"/>
      <c r="AV5" s="1"/>
      <c r="AW5" s="1"/>
      <c r="AX5" s="1"/>
      <c r="AY5" s="1"/>
      <c r="AZ5" s="1"/>
      <c r="BA5" s="1"/>
      <c r="BB5" s="1"/>
      <c r="BC5" s="1"/>
      <c r="BD5" s="1"/>
      <c r="BE5" s="35"/>
      <c r="BF5" s="35"/>
      <c r="BG5" s="1"/>
      <c r="BH5" s="1"/>
      <c r="BI5" s="1"/>
      <c r="BJ5" s="1"/>
      <c r="BK5" s="1"/>
      <c r="BL5" s="1" t="s">
        <v>307</v>
      </c>
      <c r="BM5" s="1"/>
      <c r="BN5" s="1"/>
      <c r="BO5" s="1"/>
      <c r="BP5" s="1"/>
      <c r="BQ5" s="1"/>
      <c r="BR5" s="1"/>
      <c r="BS5" s="1"/>
      <c r="BT5" s="1"/>
      <c r="BU5" s="1"/>
      <c r="BV5" s="1"/>
      <c r="BW5" s="1"/>
      <c r="BX5" s="1"/>
      <c r="BY5" s="1"/>
      <c r="BZ5" s="1"/>
      <c r="CA5" s="1"/>
      <c r="CB5" s="1"/>
      <c r="CC5" s="1"/>
      <c r="CD5" s="1"/>
      <c r="CE5" s="1"/>
      <c r="CO5" s="26"/>
      <c r="CP5" s="18"/>
      <c r="CQ5" s="18" t="s">
        <v>340</v>
      </c>
      <c r="CR5" s="18"/>
      <c r="CS5" s="18"/>
      <c r="CT5" s="18"/>
      <c r="CU5" s="18"/>
      <c r="CV5" s="18"/>
      <c r="CW5" s="18"/>
      <c r="CX5" s="18"/>
      <c r="CY5" s="18"/>
      <c r="CZ5" s="18"/>
      <c r="DA5" s="18"/>
      <c r="DB5" s="18"/>
      <c r="DC5" s="18"/>
      <c r="DD5" s="18"/>
      <c r="DE5" s="18"/>
      <c r="DF5" s="18"/>
      <c r="DG5" s="18"/>
      <c r="DH5" s="18"/>
      <c r="DI5" s="18"/>
      <c r="DJ5" s="18"/>
      <c r="DK5" s="18"/>
      <c r="DL5" s="18"/>
      <c r="DM5" s="18"/>
      <c r="DN5" s="18"/>
      <c r="DO5" s="18"/>
      <c r="DP5" s="18"/>
      <c r="DQ5" s="18"/>
      <c r="DR5" s="18"/>
      <c r="DS5" s="26"/>
      <c r="DT5" s="26"/>
      <c r="DU5" s="26"/>
      <c r="DV5" s="26"/>
      <c r="DW5" s="26"/>
    </row>
    <row r="6" spans="1:127" ht="16.350000000000001" customHeight="1">
      <c r="AF6" s="1"/>
      <c r="AG6" s="201" t="s">
        <v>262</v>
      </c>
      <c r="AH6" s="122"/>
      <c r="AI6" s="122" t="s">
        <v>263</v>
      </c>
      <c r="AJ6" s="122"/>
      <c r="AK6" s="122"/>
      <c r="AL6" s="122"/>
      <c r="AM6" s="122" t="s">
        <v>266</v>
      </c>
      <c r="AN6" s="122"/>
      <c r="AO6" s="122"/>
      <c r="AP6" s="122"/>
      <c r="AQ6" s="122"/>
      <c r="AR6" s="122"/>
      <c r="AS6" s="122"/>
      <c r="AT6" s="122"/>
      <c r="AU6" s="122" t="s">
        <v>267</v>
      </c>
      <c r="AV6" s="122"/>
      <c r="AW6" s="122"/>
      <c r="AX6" s="122"/>
      <c r="AY6" s="122"/>
      <c r="AZ6" s="122"/>
      <c r="BA6" s="122"/>
      <c r="BB6" s="122"/>
      <c r="BC6" s="122"/>
      <c r="BD6" s="203" t="s">
        <v>272</v>
      </c>
      <c r="BE6" s="204"/>
      <c r="BF6" s="204"/>
      <c r="BG6" s="205"/>
      <c r="BH6" s="1"/>
      <c r="BI6" s="1"/>
      <c r="BJ6" s="1"/>
      <c r="BK6" s="1" t="s">
        <v>308</v>
      </c>
      <c r="BL6" s="1"/>
      <c r="BM6" s="1"/>
      <c r="BN6" s="1"/>
      <c r="BO6" s="1"/>
      <c r="BP6" s="1"/>
      <c r="BQ6" s="1"/>
      <c r="BR6" s="1"/>
      <c r="BS6" s="1"/>
      <c r="BT6" s="1"/>
      <c r="BU6" s="1"/>
      <c r="BV6" s="1"/>
      <c r="BW6" s="1"/>
      <c r="BX6" s="1"/>
      <c r="BY6" s="1"/>
      <c r="BZ6" s="1"/>
      <c r="CA6" s="1"/>
      <c r="CB6" s="1"/>
      <c r="CC6" s="1"/>
      <c r="CD6" s="1"/>
      <c r="CE6" s="1"/>
      <c r="CO6" s="26"/>
      <c r="CP6" s="18"/>
      <c r="CQ6" s="18"/>
      <c r="CR6" s="18"/>
      <c r="CS6" s="18"/>
      <c r="CT6" s="18"/>
      <c r="CU6" s="18"/>
      <c r="CV6" s="18"/>
      <c r="CW6" s="18"/>
      <c r="CX6" s="18"/>
      <c r="CY6" s="18"/>
      <c r="CZ6" s="18"/>
      <c r="DA6" s="18"/>
      <c r="DB6" s="18"/>
      <c r="DC6" s="18"/>
      <c r="DD6" s="18"/>
      <c r="DE6" s="18"/>
      <c r="DF6" s="18"/>
      <c r="DG6" s="18"/>
      <c r="DH6" s="18"/>
      <c r="DI6" s="18"/>
      <c r="DJ6" s="18"/>
      <c r="DK6" s="18"/>
      <c r="DL6" s="18"/>
      <c r="DM6" s="18"/>
      <c r="DN6" s="18"/>
      <c r="DO6" s="18"/>
      <c r="DP6" s="18"/>
      <c r="DQ6" s="18"/>
      <c r="DR6" s="18"/>
      <c r="DS6" s="26"/>
      <c r="DT6" s="26"/>
      <c r="DU6" s="26"/>
      <c r="DV6" s="26"/>
      <c r="DW6" s="26"/>
    </row>
    <row r="7" spans="1:127" ht="16.350000000000001" customHeight="1">
      <c r="AF7" s="1"/>
      <c r="AG7" s="122"/>
      <c r="AH7" s="122"/>
      <c r="AI7" s="122"/>
      <c r="AJ7" s="122"/>
      <c r="AK7" s="122"/>
      <c r="AL7" s="122"/>
      <c r="AM7" s="201" t="s">
        <v>264</v>
      </c>
      <c r="AN7" s="122"/>
      <c r="AO7" s="201" t="s">
        <v>265</v>
      </c>
      <c r="AP7" s="122"/>
      <c r="AQ7" s="122"/>
      <c r="AR7" s="201" t="s">
        <v>268</v>
      </c>
      <c r="AS7" s="122"/>
      <c r="AT7" s="122"/>
      <c r="AU7" s="201" t="s">
        <v>269</v>
      </c>
      <c r="AV7" s="122"/>
      <c r="AW7" s="122"/>
      <c r="AX7" s="201" t="s">
        <v>270</v>
      </c>
      <c r="AY7" s="122"/>
      <c r="AZ7" s="122"/>
      <c r="BA7" s="201" t="s">
        <v>271</v>
      </c>
      <c r="BB7" s="122"/>
      <c r="BC7" s="122"/>
      <c r="BD7" s="234"/>
      <c r="BE7" s="235"/>
      <c r="BF7" s="235"/>
      <c r="BG7" s="236"/>
      <c r="BH7" s="1"/>
      <c r="BI7" s="1"/>
      <c r="BJ7" s="1"/>
      <c r="CO7" s="26"/>
      <c r="CP7" s="18"/>
      <c r="CQ7" s="18" t="s">
        <v>341</v>
      </c>
      <c r="CR7" s="18"/>
      <c r="CS7" s="18"/>
      <c r="CT7" s="18"/>
      <c r="CU7" s="18"/>
      <c r="CV7" s="18"/>
      <c r="CW7" s="18"/>
      <c r="CX7" s="18"/>
      <c r="CY7" s="18"/>
      <c r="CZ7" s="18"/>
      <c r="DA7" s="18"/>
      <c r="DB7" s="18"/>
      <c r="DC7" s="18"/>
      <c r="DD7" s="18"/>
      <c r="DE7" s="18"/>
      <c r="DF7" s="18"/>
      <c r="DG7" s="18"/>
      <c r="DH7" s="18"/>
      <c r="DI7" s="18"/>
      <c r="DJ7" s="18"/>
      <c r="DK7" s="18"/>
      <c r="DL7" s="18"/>
      <c r="DM7" s="18"/>
      <c r="DN7" s="18"/>
      <c r="DO7" s="18"/>
      <c r="DP7" s="18"/>
      <c r="DQ7" s="18"/>
      <c r="DR7" s="18"/>
      <c r="DS7" s="26"/>
      <c r="DT7" s="26"/>
      <c r="DU7" s="26"/>
      <c r="DV7" s="26"/>
      <c r="DW7" s="26"/>
    </row>
    <row r="8" spans="1:127" ht="16.350000000000001" customHeight="1">
      <c r="B8" s="1" t="s">
        <v>220</v>
      </c>
      <c r="C8" s="1"/>
      <c r="D8" s="1"/>
      <c r="E8" s="1"/>
      <c r="F8" s="1"/>
      <c r="G8" s="1"/>
      <c r="H8" s="1"/>
      <c r="I8" s="1"/>
      <c r="J8" s="1"/>
      <c r="K8" s="1"/>
      <c r="L8" s="1"/>
      <c r="M8" s="1"/>
      <c r="N8" s="1"/>
      <c r="O8" s="1"/>
      <c r="P8" s="1"/>
      <c r="Q8" s="1"/>
      <c r="R8" s="1"/>
      <c r="S8" s="1"/>
      <c r="T8" s="1"/>
      <c r="U8" s="1"/>
      <c r="V8" s="1"/>
      <c r="W8" s="1"/>
      <c r="AF8" s="1"/>
      <c r="AG8" s="122"/>
      <c r="AH8" s="122"/>
      <c r="AI8" s="122"/>
      <c r="AJ8" s="122"/>
      <c r="AK8" s="122"/>
      <c r="AL8" s="122"/>
      <c r="AM8" s="122"/>
      <c r="AN8" s="122"/>
      <c r="AO8" s="122"/>
      <c r="AP8" s="122"/>
      <c r="AQ8" s="122"/>
      <c r="AR8" s="122"/>
      <c r="AS8" s="122"/>
      <c r="AT8" s="122"/>
      <c r="AU8" s="122"/>
      <c r="AV8" s="122"/>
      <c r="AW8" s="122"/>
      <c r="AX8" s="122"/>
      <c r="AY8" s="122"/>
      <c r="AZ8" s="122"/>
      <c r="BA8" s="122"/>
      <c r="BB8" s="122"/>
      <c r="BC8" s="122"/>
      <c r="BD8" s="234"/>
      <c r="BE8" s="235"/>
      <c r="BF8" s="235"/>
      <c r="BG8" s="236"/>
      <c r="BH8" s="1"/>
      <c r="BI8" s="1"/>
      <c r="BJ8" s="1"/>
      <c r="CO8" s="26"/>
      <c r="CP8" s="18"/>
      <c r="CQ8" s="188" t="s">
        <v>345</v>
      </c>
      <c r="CR8" s="179"/>
      <c r="CS8" s="179"/>
      <c r="CT8" s="179"/>
      <c r="CU8" s="188" t="s">
        <v>343</v>
      </c>
      <c r="CV8" s="188"/>
      <c r="CW8" s="188"/>
      <c r="CX8" s="188"/>
      <c r="CY8" s="188"/>
      <c r="CZ8" s="188" t="s">
        <v>344</v>
      </c>
      <c r="DA8" s="188"/>
      <c r="DB8" s="188"/>
      <c r="DC8" s="188"/>
      <c r="DD8" s="188"/>
      <c r="DE8" s="188"/>
      <c r="DF8" s="188" t="s">
        <v>335</v>
      </c>
      <c r="DG8" s="188"/>
      <c r="DH8" s="188"/>
      <c r="DI8" s="188"/>
      <c r="DJ8" s="188"/>
      <c r="DK8" s="188"/>
      <c r="DL8" s="188" t="s">
        <v>342</v>
      </c>
      <c r="DM8" s="188"/>
      <c r="DN8" s="188"/>
      <c r="DO8" s="188"/>
      <c r="DP8" s="188"/>
      <c r="DQ8" s="188"/>
      <c r="DR8" s="18"/>
      <c r="DS8" s="26"/>
      <c r="DT8" s="26"/>
      <c r="DU8" s="26"/>
      <c r="DV8" s="26"/>
      <c r="DW8" s="26"/>
    </row>
    <row r="9" spans="1:127" ht="16.350000000000001" customHeight="1">
      <c r="B9" s="1" t="s">
        <v>385</v>
      </c>
      <c r="C9" s="1"/>
      <c r="D9" s="1"/>
      <c r="E9" s="1"/>
      <c r="F9" s="1"/>
      <c r="G9" s="1"/>
      <c r="H9" s="1"/>
      <c r="I9" s="1"/>
      <c r="J9" s="1"/>
      <c r="K9" s="1"/>
      <c r="L9" s="1"/>
      <c r="M9" s="1"/>
      <c r="N9" s="1"/>
      <c r="O9" s="1"/>
      <c r="P9" s="1"/>
      <c r="Q9" s="1"/>
      <c r="R9" s="1"/>
      <c r="S9" s="1"/>
      <c r="T9" s="1"/>
      <c r="U9" s="1"/>
      <c r="V9" s="1"/>
      <c r="W9" s="1"/>
      <c r="AF9" s="1"/>
      <c r="AG9" s="122"/>
      <c r="AH9" s="122"/>
      <c r="AI9" s="122"/>
      <c r="AJ9" s="122"/>
      <c r="AK9" s="122"/>
      <c r="AL9" s="122"/>
      <c r="AM9" s="122"/>
      <c r="AN9" s="122"/>
      <c r="AO9" s="122"/>
      <c r="AP9" s="122"/>
      <c r="AQ9" s="122"/>
      <c r="AR9" s="122"/>
      <c r="AS9" s="122"/>
      <c r="AT9" s="122"/>
      <c r="AU9" s="122"/>
      <c r="AV9" s="122"/>
      <c r="AW9" s="122"/>
      <c r="AX9" s="122"/>
      <c r="AY9" s="122"/>
      <c r="AZ9" s="122"/>
      <c r="BA9" s="122"/>
      <c r="BB9" s="122"/>
      <c r="BC9" s="122"/>
      <c r="BD9" s="206"/>
      <c r="BE9" s="207"/>
      <c r="BF9" s="207"/>
      <c r="BG9" s="208"/>
      <c r="BH9" s="1"/>
      <c r="BI9" s="1"/>
      <c r="BJ9" s="1"/>
      <c r="CO9" s="26"/>
      <c r="CP9" s="18"/>
      <c r="CQ9" s="179"/>
      <c r="CR9" s="179"/>
      <c r="CS9" s="179"/>
      <c r="CT9" s="179"/>
      <c r="CU9" s="188"/>
      <c r="CV9" s="188"/>
      <c r="CW9" s="188"/>
      <c r="CX9" s="188"/>
      <c r="CY9" s="188"/>
      <c r="CZ9" s="188"/>
      <c r="DA9" s="188"/>
      <c r="DB9" s="188"/>
      <c r="DC9" s="188"/>
      <c r="DD9" s="188"/>
      <c r="DE9" s="188"/>
      <c r="DF9" s="188"/>
      <c r="DG9" s="188"/>
      <c r="DH9" s="188"/>
      <c r="DI9" s="188"/>
      <c r="DJ9" s="188"/>
      <c r="DK9" s="188"/>
      <c r="DL9" s="188"/>
      <c r="DM9" s="188"/>
      <c r="DN9" s="188"/>
      <c r="DO9" s="188"/>
      <c r="DP9" s="188"/>
      <c r="DQ9" s="188"/>
      <c r="DR9" s="18"/>
      <c r="DS9" s="26"/>
      <c r="DT9" s="26"/>
      <c r="DU9" s="26"/>
      <c r="DV9" s="26"/>
      <c r="DW9" s="26"/>
    </row>
    <row r="10" spans="1:127" ht="16.350000000000001" customHeight="1" thickBot="1">
      <c r="A10" s="42"/>
      <c r="B10" s="29"/>
      <c r="C10" s="1" t="s">
        <v>221</v>
      </c>
      <c r="D10" s="1"/>
      <c r="E10" s="1"/>
      <c r="F10" s="1"/>
      <c r="G10" s="1"/>
      <c r="H10" s="1"/>
      <c r="I10" s="1"/>
      <c r="J10" s="1"/>
      <c r="K10" s="1"/>
      <c r="L10" s="1"/>
      <c r="M10" s="1"/>
      <c r="N10" s="1"/>
      <c r="O10" s="1"/>
      <c r="P10" s="1"/>
      <c r="Q10" s="1"/>
      <c r="R10" s="1"/>
      <c r="S10" s="1"/>
      <c r="T10" s="1"/>
      <c r="U10" s="1"/>
      <c r="V10" s="1"/>
      <c r="W10" s="1"/>
      <c r="AF10" s="38"/>
      <c r="AG10" s="197" t="s">
        <v>278</v>
      </c>
      <c r="AH10" s="197"/>
      <c r="AI10" s="231" t="s">
        <v>280</v>
      </c>
      <c r="AJ10" s="197"/>
      <c r="AK10" s="197"/>
      <c r="AL10" s="197"/>
      <c r="AM10" s="197">
        <v>70</v>
      </c>
      <c r="AN10" s="197"/>
      <c r="AO10" s="197">
        <v>1200</v>
      </c>
      <c r="AP10" s="197"/>
      <c r="AQ10" s="197"/>
      <c r="AR10" s="197">
        <v>70</v>
      </c>
      <c r="AS10" s="197"/>
      <c r="AT10" s="197"/>
      <c r="AU10" s="197">
        <v>60</v>
      </c>
      <c r="AV10" s="197"/>
      <c r="AW10" s="197"/>
      <c r="AX10" s="197">
        <v>300</v>
      </c>
      <c r="AY10" s="197"/>
      <c r="AZ10" s="197"/>
      <c r="BA10" s="197">
        <v>50</v>
      </c>
      <c r="BB10" s="197"/>
      <c r="BC10" s="197"/>
      <c r="BD10" s="78" t="s">
        <v>13</v>
      </c>
      <c r="BE10" s="209"/>
      <c r="BF10" s="209"/>
      <c r="BG10" s="210"/>
      <c r="BH10" s="38"/>
      <c r="BI10" s="38"/>
      <c r="BJ10" s="38"/>
      <c r="CO10" s="26"/>
      <c r="CP10" s="18"/>
      <c r="CQ10" s="179"/>
      <c r="CR10" s="179"/>
      <c r="CS10" s="179"/>
      <c r="CT10" s="179"/>
      <c r="CU10" s="188"/>
      <c r="CV10" s="188"/>
      <c r="CW10" s="188"/>
      <c r="CX10" s="188"/>
      <c r="CY10" s="188"/>
      <c r="CZ10" s="188"/>
      <c r="DA10" s="188"/>
      <c r="DB10" s="188"/>
      <c r="DC10" s="188"/>
      <c r="DD10" s="188"/>
      <c r="DE10" s="188"/>
      <c r="DF10" s="188"/>
      <c r="DG10" s="188"/>
      <c r="DH10" s="188"/>
      <c r="DI10" s="188"/>
      <c r="DJ10" s="188"/>
      <c r="DK10" s="188"/>
      <c r="DL10" s="188"/>
      <c r="DM10" s="188"/>
      <c r="DN10" s="188"/>
      <c r="DO10" s="188"/>
      <c r="DP10" s="188"/>
      <c r="DQ10" s="188"/>
      <c r="DR10" s="18"/>
      <c r="DS10" s="26"/>
      <c r="DT10" s="26"/>
      <c r="DU10" s="26"/>
      <c r="DV10" s="26"/>
      <c r="DW10" s="26"/>
    </row>
    <row r="11" spans="1:127" ht="16.350000000000001" customHeight="1" thickBot="1">
      <c r="A11" s="42"/>
      <c r="B11" s="1" t="s">
        <v>386</v>
      </c>
      <c r="C11" s="1"/>
      <c r="D11" s="1"/>
      <c r="E11" s="1"/>
      <c r="F11" s="1"/>
      <c r="G11" s="1"/>
      <c r="H11" s="1"/>
      <c r="I11" s="1"/>
      <c r="J11" s="1"/>
      <c r="K11" s="1"/>
      <c r="L11" s="1"/>
      <c r="M11" s="1"/>
      <c r="N11" s="1"/>
      <c r="O11" s="1"/>
      <c r="P11" s="1"/>
      <c r="Q11" s="1"/>
      <c r="R11" s="1"/>
      <c r="S11" s="1"/>
      <c r="T11" s="1"/>
      <c r="U11" s="1"/>
      <c r="V11" s="1"/>
      <c r="W11" s="1"/>
      <c r="AF11" s="38"/>
      <c r="AG11" s="197"/>
      <c r="AH11" s="197"/>
      <c r="AI11" s="197"/>
      <c r="AJ11" s="197"/>
      <c r="AK11" s="197"/>
      <c r="AL11" s="197"/>
      <c r="AM11" s="197"/>
      <c r="AN11" s="197"/>
      <c r="AO11" s="197"/>
      <c r="AP11" s="197"/>
      <c r="AQ11" s="197"/>
      <c r="AR11" s="197"/>
      <c r="AS11" s="197"/>
      <c r="AT11" s="197"/>
      <c r="AU11" s="197"/>
      <c r="AV11" s="197"/>
      <c r="AW11" s="197"/>
      <c r="AX11" s="197"/>
      <c r="AY11" s="197"/>
      <c r="AZ11" s="197"/>
      <c r="BA11" s="197"/>
      <c r="BB11" s="197"/>
      <c r="BC11" s="197"/>
      <c r="BD11" s="79"/>
      <c r="BE11" s="220"/>
      <c r="BF11" s="220"/>
      <c r="BG11" s="221"/>
      <c r="BH11" s="38"/>
      <c r="BI11" s="38"/>
      <c r="BJ11" s="38"/>
      <c r="CO11" s="26"/>
      <c r="CP11" s="18"/>
      <c r="CQ11" s="179">
        <v>600</v>
      </c>
      <c r="CR11" s="179"/>
      <c r="CS11" s="179"/>
      <c r="CT11" s="179"/>
      <c r="CU11" s="179"/>
      <c r="CV11" s="179"/>
      <c r="CW11" s="179"/>
      <c r="CX11" s="179"/>
      <c r="CY11" s="179"/>
      <c r="CZ11" s="179"/>
      <c r="DA11" s="179"/>
      <c r="DB11" s="179"/>
      <c r="DC11" s="179"/>
      <c r="DD11" s="179"/>
      <c r="DE11" s="179"/>
      <c r="DF11" s="179"/>
      <c r="DG11" s="179"/>
      <c r="DH11" s="179"/>
      <c r="DI11" s="179"/>
      <c r="DJ11" s="179"/>
      <c r="DK11" s="262"/>
      <c r="DL11" s="23" t="s">
        <v>201</v>
      </c>
      <c r="DM11" s="260"/>
      <c r="DN11" s="260"/>
      <c r="DO11" s="260"/>
      <c r="DP11" s="260"/>
      <c r="DQ11" s="261"/>
      <c r="DR11" s="18"/>
      <c r="DS11" s="26"/>
      <c r="DT11" s="26"/>
      <c r="DU11" s="26"/>
      <c r="DV11" s="26"/>
      <c r="DW11" s="26"/>
    </row>
    <row r="12" spans="1:127" ht="16.350000000000001" customHeight="1" thickBot="1">
      <c r="B12" s="25"/>
      <c r="C12" s="1" t="s">
        <v>222</v>
      </c>
      <c r="D12" s="1"/>
      <c r="E12" s="1"/>
      <c r="F12" s="1"/>
      <c r="G12" s="1"/>
      <c r="H12" s="1"/>
      <c r="I12" s="1"/>
      <c r="J12" s="1"/>
      <c r="K12" s="1"/>
      <c r="L12" s="1"/>
      <c r="M12" s="1"/>
      <c r="N12" s="1"/>
      <c r="O12" s="1"/>
      <c r="P12" s="1"/>
      <c r="Q12" s="1"/>
      <c r="R12" s="1"/>
      <c r="S12" s="1"/>
      <c r="T12" s="1"/>
      <c r="U12" s="1"/>
      <c r="V12" s="1"/>
      <c r="W12" s="1"/>
      <c r="AA12" s="46"/>
      <c r="AB12" s="46"/>
      <c r="AC12" s="46"/>
      <c r="AD12" s="46"/>
      <c r="AE12" s="46"/>
      <c r="AF12" s="38"/>
      <c r="AG12" s="197" t="s">
        <v>279</v>
      </c>
      <c r="AH12" s="197"/>
      <c r="AI12" s="231" t="s">
        <v>281</v>
      </c>
      <c r="AJ12" s="197"/>
      <c r="AK12" s="197"/>
      <c r="AL12" s="197"/>
      <c r="AM12" s="197">
        <v>110</v>
      </c>
      <c r="AN12" s="197"/>
      <c r="AO12" s="197">
        <v>1350</v>
      </c>
      <c r="AP12" s="197"/>
      <c r="AQ12" s="197"/>
      <c r="AR12" s="197">
        <v>100</v>
      </c>
      <c r="AS12" s="197"/>
      <c r="AT12" s="197"/>
      <c r="AU12" s="197">
        <v>220</v>
      </c>
      <c r="AV12" s="197"/>
      <c r="AW12" s="197"/>
      <c r="AX12" s="197">
        <v>350</v>
      </c>
      <c r="AY12" s="197"/>
      <c r="AZ12" s="197"/>
      <c r="BA12" s="197">
        <v>70</v>
      </c>
      <c r="BB12" s="197"/>
      <c r="BC12" s="197"/>
      <c r="BD12" s="78" t="s">
        <v>16</v>
      </c>
      <c r="BE12" s="209"/>
      <c r="BF12" s="209"/>
      <c r="BG12" s="210"/>
      <c r="BH12" s="38"/>
      <c r="BI12" s="38"/>
      <c r="BJ12" s="38"/>
      <c r="CO12" s="26"/>
      <c r="CP12" s="18"/>
      <c r="CQ12" s="18"/>
      <c r="CR12" s="18"/>
      <c r="CS12" s="18"/>
      <c r="CT12" s="18"/>
      <c r="CU12" s="18"/>
      <c r="CV12" s="18"/>
      <c r="CW12" s="18"/>
      <c r="CX12" s="18"/>
      <c r="CY12" s="18"/>
      <c r="CZ12" s="18"/>
      <c r="DA12" s="18"/>
      <c r="DB12" s="18"/>
      <c r="DC12" s="18"/>
      <c r="DD12" s="18"/>
      <c r="DE12" s="18"/>
      <c r="DF12" s="18"/>
      <c r="DG12" s="18"/>
      <c r="DH12" s="18"/>
      <c r="DI12" s="18"/>
      <c r="DJ12" s="18"/>
      <c r="DK12" s="18"/>
      <c r="DL12" s="18"/>
      <c r="DM12" s="18"/>
      <c r="DN12" s="18"/>
      <c r="DO12" s="18"/>
      <c r="DP12" s="18"/>
      <c r="DQ12" s="18"/>
      <c r="DR12" s="18"/>
      <c r="DS12" s="26"/>
      <c r="DT12" s="26"/>
      <c r="DU12" s="26"/>
      <c r="DV12" s="26"/>
      <c r="DW12" s="26"/>
    </row>
    <row r="13" spans="1:127" ht="16.350000000000001" customHeight="1" thickBot="1">
      <c r="B13" s="25"/>
      <c r="C13" s="1" t="s">
        <v>223</v>
      </c>
      <c r="D13" s="1"/>
      <c r="E13" s="1"/>
      <c r="F13" s="1"/>
      <c r="G13" s="1"/>
      <c r="H13" s="1"/>
      <c r="I13" s="1"/>
      <c r="J13" s="1"/>
      <c r="K13" s="1"/>
      <c r="L13" s="1"/>
      <c r="M13" s="1"/>
      <c r="N13" s="1"/>
      <c r="O13" s="1"/>
      <c r="P13" s="1"/>
      <c r="Q13" s="1"/>
      <c r="R13" s="1"/>
      <c r="S13" s="1"/>
      <c r="T13" s="1"/>
      <c r="U13" s="1"/>
      <c r="V13" s="1"/>
      <c r="W13" s="1"/>
      <c r="AA13" s="46"/>
      <c r="AB13" s="46"/>
      <c r="AC13" s="46"/>
      <c r="AD13" s="46"/>
      <c r="AE13" s="46"/>
      <c r="AF13" s="38"/>
      <c r="AG13" s="197"/>
      <c r="AH13" s="197"/>
      <c r="AI13" s="197"/>
      <c r="AJ13" s="197"/>
      <c r="AK13" s="197"/>
      <c r="AL13" s="197"/>
      <c r="AM13" s="197"/>
      <c r="AN13" s="197"/>
      <c r="AO13" s="197"/>
      <c r="AP13" s="197"/>
      <c r="AQ13" s="197"/>
      <c r="AR13" s="197"/>
      <c r="AS13" s="197"/>
      <c r="AT13" s="197"/>
      <c r="AU13" s="197"/>
      <c r="AV13" s="197"/>
      <c r="AW13" s="197"/>
      <c r="AX13" s="197"/>
      <c r="AY13" s="197"/>
      <c r="AZ13" s="197"/>
      <c r="BA13" s="197"/>
      <c r="BB13" s="197"/>
      <c r="BC13" s="197"/>
      <c r="BD13" s="79"/>
      <c r="BE13" s="220"/>
      <c r="BF13" s="220"/>
      <c r="BG13" s="221"/>
      <c r="BH13" s="38"/>
      <c r="BI13" s="38"/>
      <c r="BJ13" s="38"/>
      <c r="CO13" s="26"/>
      <c r="CP13" s="18"/>
      <c r="CQ13" s="1" t="s">
        <v>346</v>
      </c>
      <c r="CR13" s="1"/>
      <c r="CS13" s="1"/>
      <c r="CT13" s="1"/>
      <c r="CU13" s="1"/>
      <c r="CV13" s="1"/>
      <c r="CW13" s="1"/>
      <c r="CX13" s="1"/>
      <c r="CY13" s="1"/>
      <c r="CZ13" s="1"/>
      <c r="DA13" s="1"/>
      <c r="DB13" s="1"/>
      <c r="DC13" s="1"/>
      <c r="DD13" s="20" t="s">
        <v>210</v>
      </c>
      <c r="DE13" s="257"/>
      <c r="DF13" s="257"/>
      <c r="DG13" s="258"/>
      <c r="DH13" s="1" t="s">
        <v>347</v>
      </c>
      <c r="DI13" s="1"/>
      <c r="DJ13" s="1"/>
      <c r="DK13" s="1"/>
      <c r="DL13" s="1"/>
      <c r="DM13" s="1"/>
      <c r="DN13" s="1"/>
      <c r="DO13" s="1"/>
      <c r="DP13" s="1"/>
      <c r="DQ13" s="1"/>
      <c r="DR13" s="18"/>
      <c r="DS13" s="26"/>
      <c r="DT13" s="26"/>
      <c r="DU13" s="26"/>
      <c r="DV13" s="26"/>
      <c r="DW13" s="26"/>
    </row>
    <row r="14" spans="1:127" ht="16.350000000000001" customHeight="1">
      <c r="B14" s="25"/>
      <c r="C14" s="1" t="s">
        <v>224</v>
      </c>
      <c r="D14" s="1"/>
      <c r="E14" s="1"/>
      <c r="F14" s="1"/>
      <c r="G14" s="1"/>
      <c r="H14" s="1"/>
      <c r="I14" s="1"/>
      <c r="J14" s="1"/>
      <c r="K14" s="1"/>
      <c r="L14" s="1"/>
      <c r="M14" s="1"/>
      <c r="N14" s="1"/>
      <c r="O14" s="1"/>
      <c r="P14" s="1"/>
      <c r="Q14" s="1"/>
      <c r="R14" s="1"/>
      <c r="S14" s="1"/>
      <c r="T14" s="1"/>
      <c r="U14" s="1"/>
      <c r="V14" s="1"/>
      <c r="W14" s="1"/>
      <c r="AA14" s="46"/>
      <c r="AB14" s="46"/>
      <c r="AC14" s="46"/>
      <c r="AD14" s="46"/>
      <c r="AE14" s="46"/>
      <c r="AF14" s="38"/>
      <c r="AG14" s="38"/>
      <c r="AH14" s="38"/>
      <c r="AI14" s="38"/>
      <c r="AJ14" s="38"/>
      <c r="AK14" s="38"/>
      <c r="AL14" s="38"/>
      <c r="AM14" s="38"/>
      <c r="AN14" s="38"/>
      <c r="AO14" s="38"/>
      <c r="AP14" s="38"/>
      <c r="AQ14" s="38"/>
      <c r="AR14" s="38"/>
      <c r="AS14" s="38"/>
      <c r="AT14" s="38"/>
      <c r="AU14" s="38"/>
      <c r="AV14" s="38"/>
      <c r="AW14" s="38"/>
      <c r="AX14" s="38"/>
      <c r="AY14" s="38"/>
      <c r="AZ14" s="38"/>
      <c r="BA14" s="38"/>
      <c r="BB14" s="38"/>
      <c r="BC14" s="38"/>
      <c r="BD14" s="38"/>
      <c r="BE14" s="38"/>
      <c r="BF14" s="38"/>
      <c r="BG14" s="38"/>
      <c r="BH14" s="38"/>
      <c r="BI14" s="38"/>
      <c r="BJ14" s="38"/>
      <c r="CO14" s="26"/>
      <c r="CP14" s="26"/>
      <c r="CQ14" s="26"/>
      <c r="CR14" s="26"/>
      <c r="CS14" s="26"/>
      <c r="CT14" s="26"/>
      <c r="CU14" s="26"/>
      <c r="CV14" s="26"/>
      <c r="CW14" s="26"/>
      <c r="CX14" s="26"/>
      <c r="CY14" s="26"/>
      <c r="CZ14" s="26"/>
      <c r="DA14" s="26"/>
      <c r="DB14" s="26"/>
      <c r="DC14" s="26"/>
      <c r="DD14" s="26"/>
      <c r="DE14" s="26"/>
      <c r="DF14" s="26"/>
      <c r="DG14" s="26"/>
      <c r="DH14" s="26"/>
      <c r="DI14" s="26"/>
      <c r="DJ14" s="26"/>
      <c r="DK14" s="26"/>
      <c r="DL14" s="26"/>
      <c r="DM14" s="26"/>
      <c r="DN14" s="26"/>
      <c r="DO14" s="26"/>
      <c r="DP14" s="26"/>
      <c r="DQ14" s="26"/>
      <c r="DR14" s="26"/>
      <c r="DS14" s="26"/>
      <c r="DT14" s="26"/>
      <c r="DU14" s="26"/>
      <c r="DV14" s="26"/>
      <c r="DW14" s="26"/>
    </row>
    <row r="15" spans="1:127" ht="16.350000000000001" customHeight="1">
      <c r="B15" s="25"/>
      <c r="C15" s="1"/>
      <c r="D15" s="1" t="s">
        <v>225</v>
      </c>
      <c r="E15" s="1"/>
      <c r="F15" s="1"/>
      <c r="G15" s="1"/>
      <c r="H15" s="1"/>
      <c r="I15" s="1"/>
      <c r="J15" s="1"/>
      <c r="K15" s="1"/>
      <c r="L15" s="1"/>
      <c r="M15" s="1"/>
      <c r="N15" s="1"/>
      <c r="O15" s="1"/>
      <c r="P15" s="1"/>
      <c r="Q15" s="1"/>
      <c r="R15" s="1"/>
      <c r="S15" s="1"/>
      <c r="T15" s="1"/>
      <c r="U15" s="1"/>
      <c r="V15" s="1"/>
      <c r="W15" s="1"/>
      <c r="AA15" s="46"/>
      <c r="AB15" s="46"/>
      <c r="AC15" s="46"/>
      <c r="AD15" s="46"/>
      <c r="AE15" s="46"/>
      <c r="AF15" s="38" t="s">
        <v>132</v>
      </c>
      <c r="AG15" s="38"/>
      <c r="AH15" s="38"/>
      <c r="AI15" s="38"/>
      <c r="AJ15" s="38"/>
      <c r="AK15" s="38"/>
      <c r="AL15" s="38"/>
      <c r="AM15" s="38"/>
      <c r="AN15" s="38"/>
      <c r="AO15" s="38"/>
      <c r="AP15" s="38"/>
      <c r="AQ15" s="38"/>
      <c r="AR15" s="38"/>
      <c r="AS15" s="38"/>
      <c r="AT15" s="38"/>
      <c r="AU15" s="38"/>
      <c r="AV15" s="38"/>
      <c r="AW15" s="38"/>
      <c r="AX15" s="38"/>
      <c r="AY15" s="38"/>
      <c r="AZ15" s="38"/>
      <c r="BA15" s="38"/>
      <c r="BB15" s="38"/>
      <c r="BC15" s="38"/>
      <c r="BD15" s="38"/>
      <c r="BE15" s="38"/>
      <c r="BF15" s="38"/>
      <c r="BG15" s="38"/>
      <c r="BH15" s="38"/>
      <c r="BI15" s="45"/>
      <c r="BJ15" s="45"/>
      <c r="CO15" s="26"/>
      <c r="CP15" s="18" t="s">
        <v>348</v>
      </c>
      <c r="CQ15" s="18"/>
      <c r="CR15" s="18"/>
      <c r="CS15" s="18"/>
      <c r="CT15" s="18"/>
      <c r="CU15" s="18"/>
      <c r="CV15" s="18"/>
      <c r="CW15" s="18"/>
      <c r="CX15" s="18"/>
      <c r="CY15" s="18"/>
      <c r="CZ15" s="18"/>
      <c r="DA15" s="18"/>
      <c r="DB15" s="18"/>
      <c r="DC15" s="18"/>
      <c r="DD15" s="18"/>
      <c r="DE15" s="18"/>
      <c r="DF15" s="18"/>
      <c r="DG15" s="18"/>
      <c r="DH15" s="18"/>
      <c r="DI15" s="18"/>
      <c r="DJ15" s="18"/>
      <c r="DK15" s="18"/>
      <c r="DL15" s="18"/>
      <c r="DM15" s="18"/>
      <c r="DN15" s="18"/>
      <c r="DO15" s="18"/>
      <c r="DP15" s="18"/>
      <c r="DQ15" s="18"/>
      <c r="DR15" s="18"/>
      <c r="DS15" s="18"/>
      <c r="DT15" s="26"/>
      <c r="DU15" s="26"/>
      <c r="DV15" s="26"/>
      <c r="DW15" s="26"/>
    </row>
    <row r="16" spans="1:127" ht="16.350000000000001" customHeight="1">
      <c r="B16" s="25"/>
      <c r="C16" s="1"/>
      <c r="D16" s="1" t="s">
        <v>226</v>
      </c>
      <c r="E16" s="1"/>
      <c r="F16" s="1"/>
      <c r="G16" s="1"/>
      <c r="H16" s="1"/>
      <c r="I16" s="1"/>
      <c r="J16" s="1"/>
      <c r="K16" s="1"/>
      <c r="L16" s="1"/>
      <c r="M16" s="1"/>
      <c r="N16" s="1"/>
      <c r="O16" s="1"/>
      <c r="P16" s="1"/>
      <c r="Q16" s="1"/>
      <c r="R16" s="1"/>
      <c r="S16" s="1"/>
      <c r="T16" s="1"/>
      <c r="U16" s="1"/>
      <c r="V16" s="1"/>
      <c r="W16" s="1"/>
      <c r="AA16" s="46"/>
      <c r="AB16" s="46"/>
      <c r="AC16" s="46"/>
      <c r="AD16" s="46"/>
      <c r="AE16" s="46"/>
      <c r="AF16" s="38"/>
      <c r="AG16" s="38" t="s">
        <v>273</v>
      </c>
      <c r="AH16" s="38"/>
      <c r="AI16" s="38"/>
      <c r="AJ16" s="38"/>
      <c r="AK16" s="38"/>
      <c r="AL16" s="38"/>
      <c r="AM16" s="38"/>
      <c r="AN16" s="38"/>
      <c r="AO16" s="38"/>
      <c r="AP16" s="38"/>
      <c r="AQ16" s="38"/>
      <c r="AR16" s="38"/>
      <c r="AS16" s="38"/>
      <c r="AT16" s="38"/>
      <c r="AU16" s="38"/>
      <c r="AV16" s="38"/>
      <c r="AW16" s="38"/>
      <c r="AX16" s="38"/>
      <c r="AY16" s="38"/>
      <c r="AZ16" s="38"/>
      <c r="BA16" s="38"/>
      <c r="BB16" s="38"/>
      <c r="BC16" s="38"/>
      <c r="BD16" s="38"/>
      <c r="BE16" s="38"/>
      <c r="BF16" s="38"/>
      <c r="BG16" s="38"/>
      <c r="BH16" s="38"/>
      <c r="BI16" s="45"/>
      <c r="BJ16" s="45"/>
      <c r="CO16" s="26"/>
      <c r="CP16" s="18"/>
      <c r="CQ16" s="18" t="s">
        <v>349</v>
      </c>
      <c r="CR16" s="18"/>
      <c r="CS16" s="18"/>
      <c r="CT16" s="18"/>
      <c r="CU16" s="18"/>
      <c r="CV16" s="18"/>
      <c r="CW16" s="18"/>
      <c r="CX16" s="18"/>
      <c r="CY16" s="18"/>
      <c r="CZ16" s="238">
        <v>100</v>
      </c>
      <c r="DA16" s="238"/>
      <c r="DB16" s="18" t="s">
        <v>388</v>
      </c>
      <c r="DC16" s="18"/>
      <c r="DD16" s="18"/>
      <c r="DE16" s="18"/>
      <c r="DF16" s="18"/>
      <c r="DG16" s="18"/>
      <c r="DH16" s="18"/>
      <c r="DI16" s="18"/>
      <c r="DJ16" s="18"/>
      <c r="DK16" s="18"/>
      <c r="DL16" s="18"/>
      <c r="DM16" s="18"/>
      <c r="DN16" s="18"/>
      <c r="DO16" s="18"/>
      <c r="DP16" s="18"/>
      <c r="DQ16" s="18"/>
      <c r="DR16" s="18"/>
      <c r="DS16" s="18"/>
      <c r="DT16" s="26"/>
      <c r="DU16" s="26"/>
      <c r="DV16" s="26"/>
      <c r="DW16" s="26"/>
    </row>
    <row r="17" spans="1:146" ht="16.350000000000001" customHeight="1">
      <c r="B17" s="25"/>
      <c r="C17" s="1"/>
      <c r="D17" s="1" t="s">
        <v>227</v>
      </c>
      <c r="E17" s="1"/>
      <c r="F17" s="1"/>
      <c r="G17" s="1"/>
      <c r="H17" s="1"/>
      <c r="I17" s="1"/>
      <c r="J17" s="1"/>
      <c r="K17" s="1"/>
      <c r="L17" s="1"/>
      <c r="M17" s="1"/>
      <c r="N17" s="1"/>
      <c r="O17" s="1"/>
      <c r="P17" s="1"/>
      <c r="Q17" s="1"/>
      <c r="R17" s="1"/>
      <c r="S17" s="1"/>
      <c r="T17" s="1"/>
      <c r="U17" s="1"/>
      <c r="V17" s="1"/>
      <c r="W17" s="1"/>
      <c r="AA17" s="46"/>
      <c r="AB17" s="46"/>
      <c r="AC17" s="46"/>
      <c r="AD17" s="46"/>
      <c r="AE17" s="46"/>
      <c r="AF17" s="38"/>
      <c r="AG17" s="38" t="s">
        <v>277</v>
      </c>
      <c r="AH17" s="38"/>
      <c r="AI17" s="38"/>
      <c r="AJ17" s="38"/>
      <c r="AK17" s="38"/>
      <c r="AL17" s="38"/>
      <c r="AM17" s="38"/>
      <c r="AN17" s="38"/>
      <c r="AO17" s="38"/>
      <c r="AP17" s="38"/>
      <c r="AQ17" s="38"/>
      <c r="AR17" s="38"/>
      <c r="AS17" s="38"/>
      <c r="AT17" s="38"/>
      <c r="AU17" s="38"/>
      <c r="AV17" s="38"/>
      <c r="AW17" s="38"/>
      <c r="AX17" s="38"/>
      <c r="AY17" s="38"/>
      <c r="AZ17" s="38"/>
      <c r="BA17" s="38"/>
      <c r="BB17" s="38"/>
      <c r="BC17" s="38"/>
      <c r="BD17" s="38"/>
      <c r="BE17" s="38"/>
      <c r="BF17" s="38"/>
      <c r="BG17" s="38"/>
      <c r="BH17" s="38"/>
      <c r="BI17" s="45"/>
      <c r="BJ17" s="45"/>
      <c r="CO17" s="26"/>
      <c r="CP17" s="18"/>
      <c r="CQ17" s="18" t="s">
        <v>350</v>
      </c>
      <c r="CR17" s="18"/>
      <c r="CS17" s="18"/>
      <c r="CT17" s="18"/>
      <c r="CU17" s="18"/>
      <c r="CV17" s="18"/>
      <c r="CW17" s="18"/>
      <c r="CX17" s="18"/>
      <c r="CY17" s="18"/>
      <c r="CZ17" s="18"/>
      <c r="DA17" s="18"/>
      <c r="DB17" s="18"/>
      <c r="DC17" s="18"/>
      <c r="DD17" s="18"/>
      <c r="DE17" s="18"/>
      <c r="DF17" s="18"/>
      <c r="DG17" s="18"/>
      <c r="DH17" s="18"/>
      <c r="DI17" s="18"/>
      <c r="DJ17" s="18"/>
      <c r="DK17" s="18"/>
      <c r="DL17" s="18"/>
      <c r="DM17" s="18"/>
      <c r="DN17" s="18"/>
      <c r="DO17" s="18"/>
      <c r="DP17" s="18"/>
      <c r="DQ17" s="18"/>
      <c r="DR17" s="18"/>
      <c r="DS17" s="18"/>
      <c r="DT17" s="26"/>
      <c r="DU17" s="26"/>
      <c r="DV17" s="26"/>
      <c r="DW17" s="26"/>
    </row>
    <row r="18" spans="1:146" ht="16.350000000000001" customHeight="1">
      <c r="A18" s="42"/>
      <c r="B18" s="1"/>
      <c r="C18" s="1"/>
      <c r="D18" s="1" t="s">
        <v>228</v>
      </c>
      <c r="E18" s="1"/>
      <c r="F18" s="1"/>
      <c r="G18" s="1"/>
      <c r="H18" s="1"/>
      <c r="I18" s="1"/>
      <c r="J18" s="1"/>
      <c r="K18" s="1"/>
      <c r="L18" s="1"/>
      <c r="M18" s="1"/>
      <c r="N18" s="1"/>
      <c r="O18" s="1"/>
      <c r="P18" s="1"/>
      <c r="Q18" s="1"/>
      <c r="R18" s="1"/>
      <c r="S18" s="1"/>
      <c r="T18" s="1"/>
      <c r="U18" s="1"/>
      <c r="V18" s="1"/>
      <c r="W18" s="1"/>
      <c r="AF18" s="38"/>
      <c r="AG18" s="38" t="s">
        <v>274</v>
      </c>
      <c r="AH18" s="38"/>
      <c r="AI18" s="38"/>
      <c r="AJ18" s="38"/>
      <c r="AK18" s="38"/>
      <c r="AL18" s="38"/>
      <c r="AM18" s="38"/>
      <c r="AN18" s="38"/>
      <c r="AO18" s="38"/>
      <c r="AP18" s="38"/>
      <c r="AQ18" s="38"/>
      <c r="AR18" s="38"/>
      <c r="AS18" s="38"/>
      <c r="AT18" s="38"/>
      <c r="AU18" s="38"/>
      <c r="AV18" s="38"/>
      <c r="AW18" s="38"/>
      <c r="AX18" s="38"/>
      <c r="AY18" s="38"/>
      <c r="AZ18" s="38"/>
      <c r="BA18" s="38"/>
      <c r="BB18" s="38"/>
      <c r="BC18" s="38"/>
      <c r="BD18" s="38"/>
      <c r="BE18" s="38"/>
      <c r="BF18" s="38"/>
      <c r="BG18" s="38"/>
      <c r="BH18" s="38"/>
      <c r="BI18" s="45"/>
      <c r="BJ18" s="45"/>
      <c r="CO18" s="26"/>
      <c r="CP18" s="18"/>
      <c r="CQ18" s="18" t="s">
        <v>351</v>
      </c>
      <c r="CR18" s="18"/>
      <c r="CS18" s="18"/>
      <c r="CT18" s="18"/>
      <c r="CU18" s="18"/>
      <c r="CV18" s="18"/>
      <c r="CW18" s="18"/>
      <c r="CX18" s="18"/>
      <c r="CY18" s="18"/>
      <c r="CZ18" s="18"/>
      <c r="DA18" s="18"/>
      <c r="DB18" s="18"/>
      <c r="DC18" s="18"/>
      <c r="DD18" s="18"/>
      <c r="DE18" s="18"/>
      <c r="DF18" s="18"/>
      <c r="DG18" s="18"/>
      <c r="DH18" s="18"/>
      <c r="DI18" s="18"/>
      <c r="DJ18" s="18"/>
      <c r="DK18" s="18"/>
      <c r="DL18" s="18"/>
      <c r="DM18" s="18"/>
      <c r="DN18" s="18"/>
      <c r="DO18" s="18"/>
      <c r="DP18" s="18"/>
      <c r="DQ18" s="18"/>
      <c r="DR18" s="18"/>
      <c r="DS18" s="18"/>
      <c r="DT18" s="26"/>
      <c r="DU18" s="26"/>
      <c r="DV18" s="26"/>
      <c r="DW18" s="26"/>
    </row>
    <row r="19" spans="1:146" ht="16.350000000000001" customHeight="1">
      <c r="B19" s="25"/>
      <c r="C19" s="1" t="s">
        <v>229</v>
      </c>
      <c r="D19" s="1"/>
      <c r="E19" s="1"/>
      <c r="F19" s="1"/>
      <c r="G19" s="1"/>
      <c r="H19" s="1"/>
      <c r="I19" s="1"/>
      <c r="J19" s="1"/>
      <c r="K19" s="35"/>
      <c r="L19" s="35"/>
      <c r="M19" s="1"/>
      <c r="N19" s="1"/>
      <c r="O19" s="1"/>
      <c r="P19" s="1"/>
      <c r="Q19" s="1"/>
      <c r="R19" s="1"/>
      <c r="S19" s="1"/>
      <c r="T19" s="1"/>
      <c r="U19" s="1"/>
      <c r="V19" s="1"/>
      <c r="W19" s="1"/>
      <c r="AA19" s="46"/>
      <c r="AB19" s="46"/>
      <c r="AC19" s="46"/>
      <c r="AD19" s="46"/>
      <c r="AE19" s="46"/>
      <c r="AF19" s="38"/>
      <c r="AG19" s="38" t="s">
        <v>275</v>
      </c>
      <c r="AH19" s="38"/>
      <c r="AI19" s="38"/>
      <c r="AJ19" s="38"/>
      <c r="AK19" s="38"/>
      <c r="AL19" s="38"/>
      <c r="AM19" s="38"/>
      <c r="AN19" s="38"/>
      <c r="AO19" s="38"/>
      <c r="AP19" s="38"/>
      <c r="AQ19" s="38"/>
      <c r="AR19" s="38"/>
      <c r="AS19" s="38"/>
      <c r="AT19" s="38"/>
      <c r="AU19" s="38"/>
      <c r="AV19" s="38"/>
      <c r="AW19" s="38"/>
      <c r="AX19" s="38"/>
      <c r="AY19" s="38"/>
      <c r="AZ19" s="38"/>
      <c r="BA19" s="38"/>
      <c r="BB19" s="38"/>
      <c r="BC19" s="38"/>
      <c r="BD19" s="38"/>
      <c r="BE19" s="38"/>
      <c r="BF19" s="38"/>
      <c r="BG19" s="38"/>
      <c r="BH19" s="38"/>
      <c r="BI19" s="45"/>
      <c r="BJ19" s="45"/>
      <c r="CO19" s="26"/>
      <c r="CP19" s="18"/>
      <c r="CQ19" s="1" t="s">
        <v>352</v>
      </c>
      <c r="CR19" s="1"/>
      <c r="CS19" s="1"/>
      <c r="CT19" s="1"/>
      <c r="CU19" s="1"/>
      <c r="CV19" s="1"/>
      <c r="CW19" s="1"/>
      <c r="CX19" s="1"/>
      <c r="CY19" s="1"/>
      <c r="CZ19" s="1"/>
      <c r="DA19" s="1"/>
      <c r="DB19" s="1"/>
      <c r="DC19" s="1"/>
      <c r="DD19" s="1"/>
      <c r="DE19" s="1"/>
      <c r="DF19" s="1"/>
      <c r="DG19" s="1"/>
      <c r="DH19" s="1"/>
      <c r="DI19" s="1"/>
      <c r="DJ19" s="1"/>
      <c r="DK19" s="1"/>
      <c r="DL19" s="1"/>
      <c r="DM19" s="1"/>
      <c r="DN19" s="1"/>
      <c r="DO19" s="1"/>
      <c r="DP19" s="1"/>
      <c r="DQ19" s="1"/>
      <c r="DR19" s="18"/>
      <c r="DS19" s="18"/>
      <c r="DT19" s="26"/>
      <c r="DU19" s="26"/>
      <c r="DV19" s="26"/>
      <c r="DW19" s="26"/>
      <c r="EN19" s="37"/>
    </row>
    <row r="20" spans="1:146" ht="16.350000000000001" customHeight="1">
      <c r="B20" s="25"/>
      <c r="C20" s="1"/>
      <c r="D20" s="1" t="s">
        <v>230</v>
      </c>
      <c r="E20" s="1"/>
      <c r="F20" s="1"/>
      <c r="G20" s="1"/>
      <c r="H20" s="1"/>
      <c r="I20" s="1"/>
      <c r="J20" s="1"/>
      <c r="K20" s="1"/>
      <c r="L20" s="1"/>
      <c r="M20" s="1"/>
      <c r="N20" s="1"/>
      <c r="O20" s="1"/>
      <c r="P20" s="1"/>
      <c r="Q20" s="1"/>
      <c r="R20" s="1"/>
      <c r="S20" s="1"/>
      <c r="T20" s="1"/>
      <c r="U20" s="1"/>
      <c r="V20" s="1"/>
      <c r="W20" s="1"/>
      <c r="AA20" s="46"/>
      <c r="AB20" s="46"/>
      <c r="AC20" s="46"/>
      <c r="AD20" s="46"/>
      <c r="AE20" s="46"/>
      <c r="AF20" s="38"/>
      <c r="AG20" s="38" t="s">
        <v>276</v>
      </c>
      <c r="AH20" s="38"/>
      <c r="AI20" s="38"/>
      <c r="AJ20" s="38"/>
      <c r="AK20" s="38"/>
      <c r="AL20" s="38"/>
      <c r="AM20" s="38"/>
      <c r="AN20" s="38"/>
      <c r="AO20" s="38"/>
      <c r="AP20" s="38"/>
      <c r="AQ20" s="38"/>
      <c r="AR20" s="38"/>
      <c r="AS20" s="38"/>
      <c r="AT20" s="38"/>
      <c r="AU20" s="38"/>
      <c r="AV20" s="38"/>
      <c r="AW20" s="38"/>
      <c r="AX20" s="38"/>
      <c r="AY20" s="38"/>
      <c r="AZ20" s="38"/>
      <c r="BA20" s="38"/>
      <c r="BB20" s="38"/>
      <c r="BC20" s="38"/>
      <c r="BD20" s="38"/>
      <c r="BE20" s="38"/>
      <c r="BF20" s="38"/>
      <c r="BG20" s="38"/>
      <c r="BH20" s="38"/>
      <c r="BI20" s="45"/>
      <c r="BJ20" s="45"/>
      <c r="CP20" s="1"/>
      <c r="CQ20" s="1" t="s">
        <v>353</v>
      </c>
      <c r="CR20" s="1"/>
      <c r="CS20" s="1"/>
      <c r="CT20" s="1"/>
      <c r="CU20" s="1"/>
      <c r="CV20" s="1"/>
      <c r="CW20" s="1"/>
      <c r="CX20" s="1"/>
      <c r="CY20" s="1"/>
      <c r="CZ20" s="1"/>
      <c r="DA20" s="1"/>
      <c r="DB20" s="1"/>
      <c r="DC20" s="1"/>
      <c r="DD20" s="1"/>
      <c r="DE20" s="1"/>
      <c r="DF20" s="1"/>
      <c r="DG20" s="1"/>
      <c r="DH20" s="1"/>
      <c r="DI20" s="1"/>
      <c r="DJ20" s="1"/>
      <c r="DK20" s="1"/>
      <c r="DL20" s="1"/>
      <c r="DM20" s="1"/>
      <c r="DN20" s="1"/>
      <c r="DO20" s="1"/>
      <c r="DP20" s="1"/>
      <c r="DQ20" s="1"/>
      <c r="DR20" s="18"/>
      <c r="DS20" s="18"/>
      <c r="DT20" s="26"/>
      <c r="DU20" s="26"/>
      <c r="DV20" s="26"/>
      <c r="DW20" s="26"/>
    </row>
    <row r="21" spans="1:146" ht="16.350000000000001" customHeight="1">
      <c r="B21" s="25"/>
      <c r="C21" s="1"/>
      <c r="D21" s="1" t="s">
        <v>231</v>
      </c>
      <c r="E21" s="1"/>
      <c r="F21" s="1"/>
      <c r="G21" s="1"/>
      <c r="H21" s="1"/>
      <c r="I21" s="1"/>
      <c r="J21" s="1"/>
      <c r="K21" s="1"/>
      <c r="L21" s="1"/>
      <c r="M21" s="1"/>
      <c r="N21" s="1"/>
      <c r="O21" s="1"/>
      <c r="P21" s="1"/>
      <c r="Q21" s="1"/>
      <c r="R21" s="1"/>
      <c r="S21" s="1"/>
      <c r="T21" s="1"/>
      <c r="U21" s="1"/>
      <c r="V21" s="1"/>
      <c r="W21" s="1"/>
      <c r="AA21" s="46"/>
      <c r="AB21" s="46"/>
      <c r="AC21" s="46"/>
      <c r="AD21" s="46"/>
      <c r="AE21" s="46"/>
      <c r="AF21" s="38"/>
      <c r="AG21" s="38"/>
      <c r="AH21" s="38"/>
      <c r="AI21" s="38"/>
      <c r="AJ21" s="38"/>
      <c r="AK21" s="38"/>
      <c r="AL21" s="38"/>
      <c r="AM21" s="38"/>
      <c r="AN21" s="38"/>
      <c r="AO21" s="38"/>
      <c r="AP21" s="38"/>
      <c r="AQ21" s="38"/>
      <c r="AR21" s="38"/>
      <c r="AS21" s="38"/>
      <c r="AT21" s="38"/>
      <c r="AU21" s="38"/>
      <c r="AV21" s="38"/>
      <c r="AW21" s="38"/>
      <c r="AX21" s="38"/>
      <c r="AY21" s="38"/>
      <c r="AZ21" s="38"/>
      <c r="BA21" s="38"/>
      <c r="BB21" s="38"/>
      <c r="BC21" s="38"/>
      <c r="BD21" s="38"/>
      <c r="BE21" s="38"/>
      <c r="BF21" s="38"/>
      <c r="BG21" s="38"/>
      <c r="BH21" s="38"/>
      <c r="BI21" s="45"/>
      <c r="BJ21" s="45"/>
      <c r="BL21" s="1" t="s">
        <v>415</v>
      </c>
      <c r="BM21" s="1"/>
      <c r="BN21" s="1"/>
      <c r="BO21" s="1"/>
      <c r="BP21" s="1"/>
      <c r="BQ21" s="1"/>
      <c r="BR21" s="1"/>
      <c r="BS21" s="1"/>
      <c r="BT21" s="1"/>
      <c r="BU21" s="1"/>
      <c r="BV21" s="1"/>
      <c r="BW21" s="1"/>
      <c r="BX21" s="1"/>
      <c r="BY21" s="1"/>
      <c r="BZ21" s="1"/>
      <c r="CA21" s="1"/>
      <c r="CB21" s="1"/>
      <c r="CC21" s="1"/>
      <c r="CD21" s="1"/>
      <c r="CE21" s="1"/>
      <c r="CF21" s="1"/>
      <c r="CG21" s="1"/>
      <c r="CH21" s="1"/>
      <c r="CI21" s="1"/>
      <c r="CJ21" s="1"/>
      <c r="CK21" s="1"/>
      <c r="CL21" s="1"/>
      <c r="CM21" s="1"/>
      <c r="CP21" s="1"/>
      <c r="CQ21" s="1"/>
      <c r="CR21" s="1"/>
      <c r="CS21" s="1"/>
      <c r="CT21" s="1"/>
      <c r="CU21" s="1"/>
      <c r="CV21" s="1"/>
      <c r="CW21" s="1"/>
      <c r="CX21" s="1"/>
      <c r="CY21" s="1"/>
      <c r="CZ21" s="1"/>
      <c r="DA21" s="1"/>
      <c r="DB21" s="1"/>
      <c r="DC21" s="1"/>
      <c r="DD21" s="1"/>
      <c r="DE21" s="1"/>
      <c r="DF21" s="1"/>
      <c r="DG21" s="1"/>
      <c r="DH21" s="1"/>
      <c r="DI21" s="1"/>
      <c r="DJ21" s="1"/>
      <c r="DK21" s="1"/>
      <c r="DL21" s="1"/>
      <c r="DM21" s="1"/>
      <c r="DN21" s="1"/>
      <c r="DO21" s="1"/>
      <c r="DP21" s="1"/>
      <c r="DQ21" s="1"/>
      <c r="DR21" s="18"/>
      <c r="DS21" s="18"/>
      <c r="DT21" s="26"/>
      <c r="DU21" s="26"/>
      <c r="DV21" s="26"/>
      <c r="DW21" s="26"/>
    </row>
    <row r="22" spans="1:146" ht="16.350000000000001" customHeight="1">
      <c r="B22" s="25"/>
      <c r="C22" s="1"/>
      <c r="D22" s="1" t="s">
        <v>232</v>
      </c>
      <c r="E22" s="1"/>
      <c r="F22" s="1"/>
      <c r="G22" s="1"/>
      <c r="H22" s="1"/>
      <c r="I22" s="1"/>
      <c r="J22" s="1"/>
      <c r="K22" s="1"/>
      <c r="L22" s="1"/>
      <c r="M22" s="1"/>
      <c r="N22" s="1"/>
      <c r="O22" s="1"/>
      <c r="P22" s="1"/>
      <c r="Q22" s="1"/>
      <c r="R22" s="1"/>
      <c r="S22" s="1"/>
      <c r="T22" s="1"/>
      <c r="U22" s="1"/>
      <c r="V22" s="1"/>
      <c r="W22" s="1"/>
      <c r="AA22" s="46"/>
      <c r="AB22" s="46"/>
      <c r="AC22" s="46"/>
      <c r="AD22" s="46"/>
      <c r="AE22" s="46"/>
      <c r="AF22" s="38" t="s">
        <v>282</v>
      </c>
      <c r="AG22" s="38"/>
      <c r="AH22" s="38"/>
      <c r="AI22" s="38"/>
      <c r="AJ22" s="38"/>
      <c r="AK22" s="38"/>
      <c r="AL22" s="38"/>
      <c r="AM22" s="38"/>
      <c r="AN22" s="38"/>
      <c r="AO22" s="38"/>
      <c r="AP22" s="38"/>
      <c r="AQ22" s="38"/>
      <c r="AR22" s="38"/>
      <c r="AS22" s="38"/>
      <c r="AT22" s="38"/>
      <c r="AU22" s="38"/>
      <c r="AV22" s="38"/>
      <c r="AW22" s="38"/>
      <c r="AX22" s="38"/>
      <c r="AY22" s="38"/>
      <c r="AZ22" s="38"/>
      <c r="BA22" s="38"/>
      <c r="BB22" s="38"/>
      <c r="BC22" s="38"/>
      <c r="BD22" s="38"/>
      <c r="BE22" s="38"/>
      <c r="BF22" s="38"/>
      <c r="BG22" s="38"/>
      <c r="BH22" s="38"/>
      <c r="BI22" s="45"/>
      <c r="BJ22" s="45"/>
      <c r="BL22" s="122" t="s">
        <v>320</v>
      </c>
      <c r="BM22" s="122"/>
      <c r="BN22" s="122"/>
      <c r="BO22" s="122"/>
      <c r="BP22" s="201" t="s">
        <v>321</v>
      </c>
      <c r="BQ22" s="201"/>
      <c r="BR22" s="201"/>
      <c r="BS22" s="201"/>
      <c r="BT22" s="201"/>
      <c r="BU22" s="201" t="s">
        <v>322</v>
      </c>
      <c r="BV22" s="122"/>
      <c r="BW22" s="122"/>
      <c r="BX22" s="122"/>
      <c r="BY22" s="122"/>
      <c r="BZ22" s="122"/>
      <c r="CA22" s="201" t="s">
        <v>323</v>
      </c>
      <c r="CB22" s="201"/>
      <c r="CC22" s="201"/>
      <c r="CD22" s="201"/>
      <c r="CE22" s="201"/>
      <c r="CF22" s="201"/>
      <c r="CG22" s="201" t="s">
        <v>324</v>
      </c>
      <c r="CH22" s="201"/>
      <c r="CI22" s="201"/>
      <c r="CJ22" s="201"/>
      <c r="CK22" s="201"/>
      <c r="CL22" s="201"/>
      <c r="CM22" s="1"/>
      <c r="CO22" s="26"/>
      <c r="CP22" s="18"/>
      <c r="CQ22" s="18" t="s">
        <v>354</v>
      </c>
      <c r="CR22" s="18"/>
      <c r="CS22" s="18"/>
      <c r="CT22" s="18"/>
      <c r="CU22" s="18"/>
      <c r="CV22" s="18"/>
      <c r="CW22" s="18"/>
      <c r="CX22" s="18"/>
      <c r="CY22" s="18"/>
      <c r="CZ22" s="18"/>
      <c r="DA22" s="18"/>
      <c r="DB22" s="18"/>
      <c r="DC22" s="18"/>
      <c r="DD22" s="18"/>
      <c r="DE22" s="18"/>
      <c r="DF22" s="18"/>
      <c r="DG22" s="18"/>
      <c r="DH22" s="18"/>
      <c r="DI22" s="18"/>
      <c r="DJ22" s="18"/>
      <c r="DK22" s="18"/>
      <c r="DL22" s="18"/>
      <c r="DM22" s="18"/>
      <c r="DN22" s="18"/>
      <c r="DO22" s="18"/>
      <c r="DP22" s="18"/>
      <c r="DQ22" s="18"/>
      <c r="DR22" s="18"/>
      <c r="DS22" s="18"/>
      <c r="DT22" s="26"/>
      <c r="DU22" s="26"/>
      <c r="DV22" s="26"/>
      <c r="DW22" s="26"/>
    </row>
    <row r="23" spans="1:146" ht="16.350000000000001" customHeight="1">
      <c r="A23" s="42"/>
      <c r="B23" s="1"/>
      <c r="C23" s="1"/>
      <c r="D23" s="1" t="s">
        <v>387</v>
      </c>
      <c r="E23" s="1"/>
      <c r="F23" s="1"/>
      <c r="G23" s="1"/>
      <c r="H23" s="1"/>
      <c r="I23" s="1"/>
      <c r="J23" s="1"/>
      <c r="K23" s="1"/>
      <c r="L23" s="1"/>
      <c r="M23" s="1"/>
      <c r="N23" s="1"/>
      <c r="O23" s="1"/>
      <c r="P23" s="1"/>
      <c r="Q23" s="1"/>
      <c r="R23" s="1"/>
      <c r="S23" s="1"/>
      <c r="T23" s="1"/>
      <c r="U23" s="1"/>
      <c r="V23" s="1"/>
      <c r="W23" s="1"/>
      <c r="AF23" s="38"/>
      <c r="AG23" s="38"/>
      <c r="AH23" s="38" t="s">
        <v>283</v>
      </c>
      <c r="AI23" s="38"/>
      <c r="AJ23" s="38"/>
      <c r="AK23" s="38"/>
      <c r="AL23" s="38"/>
      <c r="AM23" s="38"/>
      <c r="AN23" s="38"/>
      <c r="AO23" s="38"/>
      <c r="AP23" s="38"/>
      <c r="AQ23" s="38"/>
      <c r="AR23" s="38"/>
      <c r="AS23" s="38"/>
      <c r="AT23" s="38"/>
      <c r="AU23" s="38"/>
      <c r="AV23" s="38"/>
      <c r="AW23" s="38"/>
      <c r="AX23" s="38"/>
      <c r="AY23" s="38"/>
      <c r="AZ23" s="38"/>
      <c r="BA23" s="38"/>
      <c r="BB23" s="38"/>
      <c r="BC23" s="38"/>
      <c r="BD23" s="38"/>
      <c r="BE23" s="38"/>
      <c r="BF23" s="38"/>
      <c r="BG23" s="38"/>
      <c r="BH23" s="38"/>
      <c r="BI23" s="45"/>
      <c r="BJ23" s="45"/>
      <c r="BL23" s="122"/>
      <c r="BM23" s="122"/>
      <c r="BN23" s="122"/>
      <c r="BO23" s="122"/>
      <c r="BP23" s="201"/>
      <c r="BQ23" s="201"/>
      <c r="BR23" s="201"/>
      <c r="BS23" s="201"/>
      <c r="BT23" s="201"/>
      <c r="BU23" s="122"/>
      <c r="BV23" s="122"/>
      <c r="BW23" s="122"/>
      <c r="BX23" s="122"/>
      <c r="BY23" s="122"/>
      <c r="BZ23" s="122"/>
      <c r="CA23" s="201"/>
      <c r="CB23" s="201"/>
      <c r="CC23" s="201"/>
      <c r="CD23" s="201"/>
      <c r="CE23" s="201"/>
      <c r="CF23" s="201"/>
      <c r="CG23" s="201"/>
      <c r="CH23" s="201"/>
      <c r="CI23" s="201"/>
      <c r="CJ23" s="201"/>
      <c r="CK23" s="201"/>
      <c r="CL23" s="201"/>
      <c r="CM23" s="1"/>
      <c r="CO23" s="26"/>
      <c r="CP23" s="18"/>
      <c r="CQ23" s="188" t="s">
        <v>355</v>
      </c>
      <c r="CR23" s="179"/>
      <c r="CS23" s="179"/>
      <c r="CT23" s="179"/>
      <c r="CU23" s="188" t="s">
        <v>343</v>
      </c>
      <c r="CV23" s="188"/>
      <c r="CW23" s="188"/>
      <c r="CX23" s="188"/>
      <c r="CY23" s="188"/>
      <c r="CZ23" s="188" t="s">
        <v>344</v>
      </c>
      <c r="DA23" s="188"/>
      <c r="DB23" s="188"/>
      <c r="DC23" s="188"/>
      <c r="DD23" s="188"/>
      <c r="DE23" s="188"/>
      <c r="DF23" s="188" t="s">
        <v>335</v>
      </c>
      <c r="DG23" s="188"/>
      <c r="DH23" s="188"/>
      <c r="DI23" s="188"/>
      <c r="DJ23" s="188"/>
      <c r="DK23" s="188"/>
      <c r="DL23" s="188" t="s">
        <v>342</v>
      </c>
      <c r="DM23" s="188"/>
      <c r="DN23" s="188"/>
      <c r="DO23" s="188"/>
      <c r="DP23" s="188"/>
      <c r="DQ23" s="188"/>
      <c r="DR23" s="18"/>
      <c r="DS23" s="18"/>
      <c r="DT23" s="26"/>
      <c r="DU23" s="26"/>
      <c r="DV23" s="26"/>
      <c r="DW23" s="26"/>
    </row>
    <row r="24" spans="1:146" ht="16.350000000000001" customHeight="1" thickBot="1">
      <c r="B24" s="1"/>
      <c r="C24" s="1"/>
      <c r="D24" s="1" t="s">
        <v>409</v>
      </c>
      <c r="E24" s="1"/>
      <c r="F24" s="1"/>
      <c r="G24" s="1"/>
      <c r="H24" s="1"/>
      <c r="I24" s="1"/>
      <c r="J24" s="1"/>
      <c r="K24" s="1"/>
      <c r="L24" s="1"/>
      <c r="M24" s="1"/>
      <c r="N24" s="1"/>
      <c r="O24" s="1"/>
      <c r="P24" s="1"/>
      <c r="Q24" s="1"/>
      <c r="R24" s="1"/>
      <c r="S24" s="1"/>
      <c r="T24" s="1"/>
      <c r="U24" s="1"/>
      <c r="V24" s="1"/>
      <c r="W24" s="1"/>
      <c r="AF24" s="38"/>
      <c r="AG24" s="38"/>
      <c r="AH24" s="80"/>
      <c r="AI24" s="38"/>
      <c r="AJ24" s="38"/>
      <c r="AK24" s="38"/>
      <c r="AL24" s="38"/>
      <c r="AM24" s="38"/>
      <c r="AN24" s="38"/>
      <c r="AO24" s="38"/>
      <c r="AP24" s="38"/>
      <c r="AQ24" s="38"/>
      <c r="AR24" s="38"/>
      <c r="AS24" s="38"/>
      <c r="AT24" s="38"/>
      <c r="AU24" s="38"/>
      <c r="AV24" s="38"/>
      <c r="AW24" s="38"/>
      <c r="AX24" s="38"/>
      <c r="AY24" s="38"/>
      <c r="AZ24" s="38"/>
      <c r="BA24" s="38"/>
      <c r="BB24" s="38"/>
      <c r="BC24" s="38"/>
      <c r="BD24" s="38"/>
      <c r="BE24" s="38"/>
      <c r="BF24" s="38"/>
      <c r="BG24" s="38"/>
      <c r="BH24" s="38"/>
      <c r="BI24" s="45"/>
      <c r="BJ24" s="45"/>
      <c r="BL24" s="122" t="s">
        <v>309</v>
      </c>
      <c r="BM24" s="122"/>
      <c r="BN24" s="122"/>
      <c r="BO24" s="122"/>
      <c r="BP24" s="122">
        <v>80</v>
      </c>
      <c r="BQ24" s="122"/>
      <c r="BR24" s="122"/>
      <c r="BS24" s="122"/>
      <c r="BT24" s="122"/>
      <c r="BU24" s="122">
        <v>100</v>
      </c>
      <c r="BV24" s="122"/>
      <c r="BW24" s="122"/>
      <c r="BX24" s="122"/>
      <c r="BY24" s="122"/>
      <c r="BZ24" s="122"/>
      <c r="CA24" s="122">
        <v>9.9299999999999999E-2</v>
      </c>
      <c r="CB24" s="122"/>
      <c r="CC24" s="122"/>
      <c r="CD24" s="122"/>
      <c r="CE24" s="122"/>
      <c r="CF24" s="122"/>
      <c r="CG24" s="5"/>
      <c r="CH24" s="156"/>
      <c r="CI24" s="156"/>
      <c r="CJ24" s="156"/>
      <c r="CK24" s="156"/>
      <c r="CL24" s="157"/>
      <c r="CM24" s="1"/>
      <c r="CO24" s="26"/>
      <c r="CP24" s="18"/>
      <c r="CQ24" s="179"/>
      <c r="CR24" s="179"/>
      <c r="CS24" s="179"/>
      <c r="CT24" s="179"/>
      <c r="CU24" s="188"/>
      <c r="CV24" s="188"/>
      <c r="CW24" s="188"/>
      <c r="CX24" s="188"/>
      <c r="CY24" s="188"/>
      <c r="CZ24" s="188"/>
      <c r="DA24" s="188"/>
      <c r="DB24" s="188"/>
      <c r="DC24" s="188"/>
      <c r="DD24" s="188"/>
      <c r="DE24" s="188"/>
      <c r="DF24" s="188"/>
      <c r="DG24" s="188"/>
      <c r="DH24" s="188"/>
      <c r="DI24" s="188"/>
      <c r="DJ24" s="188"/>
      <c r="DK24" s="188"/>
      <c r="DL24" s="188"/>
      <c r="DM24" s="188"/>
      <c r="DN24" s="188"/>
      <c r="DO24" s="188"/>
      <c r="DP24" s="188"/>
      <c r="DQ24" s="188"/>
      <c r="DR24" s="18"/>
      <c r="DS24" s="18"/>
      <c r="DT24" s="26"/>
      <c r="DU24" s="26"/>
      <c r="DV24" s="26"/>
      <c r="DW24" s="26"/>
    </row>
    <row r="25" spans="1:146" ht="16.350000000000001" customHeight="1" thickBot="1">
      <c r="B25" s="1"/>
      <c r="C25" s="1"/>
      <c r="D25" s="1" t="s">
        <v>233</v>
      </c>
      <c r="E25" s="1"/>
      <c r="F25" s="1"/>
      <c r="G25" s="1"/>
      <c r="H25" s="1"/>
      <c r="I25" s="1"/>
      <c r="J25" s="1"/>
      <c r="K25" s="1"/>
      <c r="L25" s="1"/>
      <c r="M25" s="1"/>
      <c r="N25" s="1"/>
      <c r="O25" s="1"/>
      <c r="P25" s="1"/>
      <c r="Q25" s="1"/>
      <c r="R25" s="1"/>
      <c r="S25" s="1"/>
      <c r="T25" s="1"/>
      <c r="U25" s="1"/>
      <c r="V25" s="1"/>
      <c r="W25" s="1"/>
      <c r="AF25" s="45"/>
      <c r="AG25" s="38" t="s">
        <v>284</v>
      </c>
      <c r="AH25" s="38"/>
      <c r="AI25" s="38"/>
      <c r="AJ25" s="38"/>
      <c r="AK25" s="38"/>
      <c r="AL25" s="38"/>
      <c r="AM25" s="38"/>
      <c r="AN25" s="38"/>
      <c r="AO25" s="38"/>
      <c r="AP25" s="38"/>
      <c r="AQ25" s="38"/>
      <c r="AR25" s="38"/>
      <c r="AS25" s="38"/>
      <c r="AT25" s="38"/>
      <c r="AU25" s="38"/>
      <c r="AV25" s="38"/>
      <c r="AW25" s="38"/>
      <c r="AX25" s="81"/>
      <c r="AY25" s="81"/>
      <c r="AZ25" s="81"/>
      <c r="BA25" s="81"/>
      <c r="BB25" s="81"/>
      <c r="BC25" s="81"/>
      <c r="BD25" s="81"/>
      <c r="BE25" s="81"/>
      <c r="BF25" s="81"/>
      <c r="BG25" s="50"/>
      <c r="BH25" s="50"/>
      <c r="BI25" s="50"/>
      <c r="BJ25" s="50"/>
      <c r="BK25" s="44"/>
      <c r="BL25" s="122" t="s">
        <v>310</v>
      </c>
      <c r="BM25" s="122"/>
      <c r="BN25" s="122"/>
      <c r="BO25" s="122"/>
      <c r="BP25" s="122">
        <v>95</v>
      </c>
      <c r="BQ25" s="122"/>
      <c r="BR25" s="122"/>
      <c r="BS25" s="122"/>
      <c r="BT25" s="122"/>
      <c r="BU25" s="122">
        <v>95</v>
      </c>
      <c r="BV25" s="122"/>
      <c r="BW25" s="122"/>
      <c r="BX25" s="122"/>
      <c r="BY25" s="122"/>
      <c r="BZ25" s="122"/>
      <c r="CA25" s="122"/>
      <c r="CB25" s="122"/>
      <c r="CC25" s="122"/>
      <c r="CD25" s="122"/>
      <c r="CE25" s="122"/>
      <c r="CF25" s="215"/>
      <c r="CG25" s="20" t="s">
        <v>36</v>
      </c>
      <c r="CH25" s="260"/>
      <c r="CI25" s="260"/>
      <c r="CJ25" s="260"/>
      <c r="CK25" s="260"/>
      <c r="CL25" s="261"/>
      <c r="CM25" s="1"/>
      <c r="CO25" s="26"/>
      <c r="CP25" s="18"/>
      <c r="CQ25" s="179"/>
      <c r="CR25" s="179"/>
      <c r="CS25" s="179"/>
      <c r="CT25" s="179"/>
      <c r="CU25" s="188"/>
      <c r="CV25" s="188"/>
      <c r="CW25" s="188"/>
      <c r="CX25" s="188"/>
      <c r="CY25" s="188"/>
      <c r="CZ25" s="188"/>
      <c r="DA25" s="188"/>
      <c r="DB25" s="188"/>
      <c r="DC25" s="188"/>
      <c r="DD25" s="188"/>
      <c r="DE25" s="188"/>
      <c r="DF25" s="188"/>
      <c r="DG25" s="188"/>
      <c r="DH25" s="188"/>
      <c r="DI25" s="188"/>
      <c r="DJ25" s="188"/>
      <c r="DK25" s="188"/>
      <c r="DL25" s="188"/>
      <c r="DM25" s="188"/>
      <c r="DN25" s="188"/>
      <c r="DO25" s="188"/>
      <c r="DP25" s="188"/>
      <c r="DQ25" s="188"/>
      <c r="DR25" s="18"/>
      <c r="DS25" s="18"/>
      <c r="DT25" s="26"/>
      <c r="DU25" s="26"/>
      <c r="DV25" s="26"/>
      <c r="DW25" s="26"/>
    </row>
    <row r="26" spans="1:146" ht="16.350000000000001" customHeight="1" thickBot="1">
      <c r="B26" s="27"/>
      <c r="C26" s="1"/>
      <c r="D26" s="1" t="s">
        <v>234</v>
      </c>
      <c r="E26" s="1"/>
      <c r="F26" s="1"/>
      <c r="G26" s="1"/>
      <c r="H26" s="33"/>
      <c r="I26" s="33"/>
      <c r="J26" s="33"/>
      <c r="K26" s="33"/>
      <c r="L26" s="1"/>
      <c r="M26" s="1"/>
      <c r="N26" s="1"/>
      <c r="O26" s="1"/>
      <c r="P26" s="1"/>
      <c r="Q26" s="1"/>
      <c r="R26" s="1"/>
      <c r="S26" s="1"/>
      <c r="T26" s="1"/>
      <c r="U26" s="1"/>
      <c r="V26" s="1"/>
      <c r="W26" s="1"/>
      <c r="AF26" s="45"/>
      <c r="AG26" s="38"/>
      <c r="AH26" s="197" t="s">
        <v>298</v>
      </c>
      <c r="AI26" s="197"/>
      <c r="AJ26" s="197"/>
      <c r="AK26" s="197"/>
      <c r="AL26" s="197"/>
      <c r="AM26" s="197"/>
      <c r="AN26" s="201" t="s">
        <v>285</v>
      </c>
      <c r="AO26" s="122"/>
      <c r="AP26" s="122"/>
      <c r="AQ26" s="122"/>
      <c r="AR26" s="122"/>
      <c r="AS26" s="203" t="s">
        <v>286</v>
      </c>
      <c r="AT26" s="204"/>
      <c r="AU26" s="204"/>
      <c r="AV26" s="205"/>
      <c r="AW26" s="204" t="s">
        <v>287</v>
      </c>
      <c r="AX26" s="149"/>
      <c r="AY26" s="149"/>
      <c r="AZ26" s="149"/>
      <c r="BA26" s="149"/>
      <c r="BB26" s="201" t="s">
        <v>288</v>
      </c>
      <c r="BC26" s="122"/>
      <c r="BD26" s="122"/>
      <c r="BE26" s="122"/>
      <c r="BF26" s="122"/>
      <c r="BG26" s="45"/>
      <c r="BH26" s="45"/>
      <c r="BI26" s="45"/>
      <c r="BJ26" s="45"/>
      <c r="BK26" s="45"/>
      <c r="BL26" s="122" t="s">
        <v>311</v>
      </c>
      <c r="BM26" s="122"/>
      <c r="BN26" s="122"/>
      <c r="BO26" s="122"/>
      <c r="BP26" s="122">
        <v>85</v>
      </c>
      <c r="BQ26" s="122"/>
      <c r="BR26" s="122"/>
      <c r="BS26" s="122"/>
      <c r="BT26" s="122"/>
      <c r="BU26" s="122">
        <v>110</v>
      </c>
      <c r="BV26" s="122"/>
      <c r="BW26" s="122"/>
      <c r="BX26" s="122"/>
      <c r="BY26" s="122"/>
      <c r="BZ26" s="122"/>
      <c r="CA26" s="122"/>
      <c r="CB26" s="122"/>
      <c r="CC26" s="122"/>
      <c r="CD26" s="122"/>
      <c r="CE26" s="122"/>
      <c r="CF26" s="122"/>
      <c r="CG26" s="7"/>
      <c r="CH26" s="238">
        <v>22651</v>
      </c>
      <c r="CI26" s="238"/>
      <c r="CJ26" s="238"/>
      <c r="CK26" s="238"/>
      <c r="CL26" s="267"/>
      <c r="CM26" s="1"/>
      <c r="CP26" s="18"/>
      <c r="CQ26" s="179">
        <v>2400</v>
      </c>
      <c r="CR26" s="179"/>
      <c r="CS26" s="179"/>
      <c r="CT26" s="179"/>
      <c r="CU26" s="179">
        <v>626800</v>
      </c>
      <c r="CV26" s="179"/>
      <c r="CW26" s="179"/>
      <c r="CX26" s="179"/>
      <c r="CY26" s="179"/>
      <c r="CZ26" s="179"/>
      <c r="DA26" s="179"/>
      <c r="DB26" s="179"/>
      <c r="DC26" s="179"/>
      <c r="DD26" s="179"/>
      <c r="DE26" s="179"/>
      <c r="DF26" s="179"/>
      <c r="DG26" s="179"/>
      <c r="DH26" s="179"/>
      <c r="DI26" s="179"/>
      <c r="DJ26" s="179"/>
      <c r="DK26" s="262"/>
      <c r="DL26" s="23" t="s">
        <v>209</v>
      </c>
      <c r="DM26" s="260"/>
      <c r="DN26" s="260"/>
      <c r="DO26" s="260"/>
      <c r="DP26" s="260"/>
      <c r="DQ26" s="261"/>
      <c r="DR26" s="18"/>
      <c r="DS26" s="18"/>
      <c r="DT26" s="26"/>
      <c r="DU26" s="26"/>
      <c r="DV26" s="26"/>
      <c r="DW26" s="26"/>
      <c r="DX26" s="26"/>
    </row>
    <row r="27" spans="1:146" ht="16.350000000000001" customHeight="1" thickBot="1">
      <c r="B27" s="27"/>
      <c r="C27" s="1" t="s">
        <v>235</v>
      </c>
      <c r="D27" s="1"/>
      <c r="E27" s="1"/>
      <c r="F27" s="1"/>
      <c r="G27" s="1"/>
      <c r="H27" s="33"/>
      <c r="I27" s="33"/>
      <c r="J27" s="33"/>
      <c r="K27" s="33"/>
      <c r="L27" s="33"/>
      <c r="M27" s="33"/>
      <c r="N27" s="33"/>
      <c r="O27" s="33"/>
      <c r="P27" s="33"/>
      <c r="Q27" s="33"/>
      <c r="R27" s="33"/>
      <c r="S27" s="33"/>
      <c r="T27" s="33"/>
      <c r="U27" s="33"/>
      <c r="V27" s="1"/>
      <c r="W27" s="1"/>
      <c r="AF27" s="45"/>
      <c r="AG27" s="38"/>
      <c r="AH27" s="197"/>
      <c r="AI27" s="197"/>
      <c r="AJ27" s="197"/>
      <c r="AK27" s="197"/>
      <c r="AL27" s="197"/>
      <c r="AM27" s="197"/>
      <c r="AN27" s="122"/>
      <c r="AO27" s="122"/>
      <c r="AP27" s="122"/>
      <c r="AQ27" s="122"/>
      <c r="AR27" s="122"/>
      <c r="AS27" s="206"/>
      <c r="AT27" s="207"/>
      <c r="AU27" s="207"/>
      <c r="AV27" s="208"/>
      <c r="AW27" s="224"/>
      <c r="AX27" s="224"/>
      <c r="AY27" s="224"/>
      <c r="AZ27" s="224"/>
      <c r="BA27" s="224"/>
      <c r="BB27" s="225"/>
      <c r="BC27" s="225"/>
      <c r="BD27" s="225"/>
      <c r="BE27" s="225"/>
      <c r="BF27" s="225"/>
      <c r="BG27" s="45"/>
      <c r="BH27" s="51"/>
      <c r="BI27" s="45"/>
      <c r="BJ27" s="45"/>
      <c r="BK27" s="45"/>
      <c r="BL27" s="122" t="s">
        <v>312</v>
      </c>
      <c r="BM27" s="122"/>
      <c r="BN27" s="122"/>
      <c r="BO27" s="122"/>
      <c r="BP27" s="122">
        <v>80</v>
      </c>
      <c r="BQ27" s="122"/>
      <c r="BR27" s="122"/>
      <c r="BS27" s="122"/>
      <c r="BT27" s="122"/>
      <c r="BU27" s="122">
        <v>100</v>
      </c>
      <c r="BV27" s="122"/>
      <c r="BW27" s="122"/>
      <c r="BX27" s="122"/>
      <c r="BY27" s="122"/>
      <c r="BZ27" s="122"/>
      <c r="CA27" s="122"/>
      <c r="CB27" s="122"/>
      <c r="CC27" s="122"/>
      <c r="CD27" s="122"/>
      <c r="CE27" s="122"/>
      <c r="CF27" s="215"/>
      <c r="CG27" s="20" t="s">
        <v>197</v>
      </c>
      <c r="CH27" s="260"/>
      <c r="CI27" s="260"/>
      <c r="CJ27" s="260"/>
      <c r="CK27" s="260"/>
      <c r="CL27" s="261"/>
      <c r="CM27" s="1"/>
      <c r="CP27" s="18"/>
      <c r="CQ27" s="18"/>
      <c r="CR27" s="18"/>
      <c r="CS27" s="18"/>
      <c r="CT27" s="18"/>
      <c r="CU27" s="18"/>
      <c r="CV27" s="18"/>
      <c r="CW27" s="18"/>
      <c r="CX27" s="18"/>
      <c r="CY27" s="18"/>
      <c r="CZ27" s="18"/>
      <c r="DA27" s="18"/>
      <c r="DB27" s="18"/>
      <c r="DC27" s="18"/>
      <c r="DD27" s="18"/>
      <c r="DE27" s="18"/>
      <c r="DF27" s="18"/>
      <c r="DG27" s="18"/>
      <c r="DH27" s="18"/>
      <c r="DI27" s="18"/>
      <c r="DJ27" s="18"/>
      <c r="DK27" s="18"/>
      <c r="DL27" s="18"/>
      <c r="DM27" s="18"/>
      <c r="DN27" s="18"/>
      <c r="DO27" s="18"/>
      <c r="DP27" s="18"/>
      <c r="DQ27" s="18"/>
      <c r="DR27" s="18"/>
      <c r="DS27" s="18"/>
      <c r="DT27" s="26"/>
      <c r="DU27" s="26"/>
      <c r="DV27" s="26"/>
      <c r="DW27" s="26"/>
      <c r="DX27" s="26"/>
    </row>
    <row r="28" spans="1:146" ht="16.350000000000001" customHeight="1" thickBot="1">
      <c r="B28" s="27"/>
      <c r="C28" s="1"/>
      <c r="D28" s="1" t="s">
        <v>236</v>
      </c>
      <c r="E28" s="1"/>
      <c r="F28" s="1"/>
      <c r="G28" s="1"/>
      <c r="H28" s="33"/>
      <c r="I28" s="33"/>
      <c r="J28" s="33"/>
      <c r="K28" s="33"/>
      <c r="L28" s="1"/>
      <c r="M28" s="1"/>
      <c r="N28" s="1"/>
      <c r="O28" s="1"/>
      <c r="P28" s="1"/>
      <c r="Q28" s="1"/>
      <c r="R28" s="1"/>
      <c r="S28" s="1"/>
      <c r="T28" s="1"/>
      <c r="U28" s="1"/>
      <c r="V28" s="1"/>
      <c r="W28" s="1"/>
      <c r="AF28" s="45"/>
      <c r="AG28" s="38"/>
      <c r="AH28" s="194" t="s">
        <v>253</v>
      </c>
      <c r="AI28" s="194"/>
      <c r="AJ28" s="194"/>
      <c r="AK28" s="194"/>
      <c r="AL28" s="194"/>
      <c r="AM28" s="194"/>
      <c r="AN28" s="184">
        <v>4800</v>
      </c>
      <c r="AO28" s="127"/>
      <c r="AP28" s="127"/>
      <c r="AQ28" s="127"/>
      <c r="AR28" s="127"/>
      <c r="AS28" s="184">
        <v>100</v>
      </c>
      <c r="AT28" s="127"/>
      <c r="AU28" s="127"/>
      <c r="AV28" s="128"/>
      <c r="AW28" s="186"/>
      <c r="AX28" s="186"/>
      <c r="AY28" s="186"/>
      <c r="AZ28" s="186"/>
      <c r="BA28" s="186"/>
      <c r="BB28" s="82" t="s">
        <v>19</v>
      </c>
      <c r="BC28" s="242"/>
      <c r="BD28" s="242"/>
      <c r="BE28" s="242"/>
      <c r="BF28" s="243"/>
      <c r="BG28" s="45"/>
      <c r="BH28" s="45"/>
      <c r="BI28" s="45"/>
      <c r="BJ28" s="45"/>
      <c r="BK28" s="45"/>
      <c r="BL28" s="122" t="s">
        <v>313</v>
      </c>
      <c r="BM28" s="122"/>
      <c r="BN28" s="122"/>
      <c r="BO28" s="122"/>
      <c r="BP28" s="122">
        <v>75</v>
      </c>
      <c r="BQ28" s="122"/>
      <c r="BR28" s="122"/>
      <c r="BS28" s="122"/>
      <c r="BT28" s="122"/>
      <c r="BU28" s="122">
        <v>100</v>
      </c>
      <c r="BV28" s="122"/>
      <c r="BW28" s="122"/>
      <c r="BX28" s="122"/>
      <c r="BY28" s="122"/>
      <c r="BZ28" s="122"/>
      <c r="CA28" s="122">
        <v>9.3100000000000002E-2</v>
      </c>
      <c r="CB28" s="122"/>
      <c r="CC28" s="122"/>
      <c r="CD28" s="122"/>
      <c r="CE28" s="122"/>
      <c r="CF28" s="122"/>
      <c r="CG28" s="7"/>
      <c r="CH28" s="238"/>
      <c r="CI28" s="238"/>
      <c r="CJ28" s="238"/>
      <c r="CK28" s="238"/>
      <c r="CL28" s="267"/>
      <c r="CM28" s="1"/>
      <c r="CP28" s="18"/>
      <c r="CQ28" s="18" t="s">
        <v>356</v>
      </c>
      <c r="CR28" s="18"/>
      <c r="CS28" s="18"/>
      <c r="CT28" s="18"/>
      <c r="CU28" s="18"/>
      <c r="CV28" s="18"/>
      <c r="CW28" s="18"/>
      <c r="CX28" s="18"/>
      <c r="CY28" s="18"/>
      <c r="CZ28" s="18"/>
      <c r="DA28" s="18"/>
      <c r="DB28" s="18"/>
      <c r="DC28" s="18"/>
      <c r="DD28" s="18"/>
      <c r="DE28" s="18"/>
      <c r="DF28" s="18"/>
      <c r="DG28" s="18"/>
      <c r="DH28" s="18"/>
      <c r="DI28" s="18"/>
      <c r="DJ28" s="18"/>
      <c r="DK28" s="18"/>
      <c r="DL28" s="18"/>
      <c r="DM28" s="18"/>
      <c r="DN28" s="18"/>
      <c r="DO28" s="18"/>
      <c r="DP28" s="18"/>
      <c r="DQ28" s="18"/>
      <c r="DR28" s="18"/>
      <c r="DS28" s="18"/>
      <c r="DT28" s="26"/>
      <c r="DU28" s="26"/>
      <c r="DV28" s="26"/>
      <c r="DW28" s="26"/>
      <c r="DX28" s="26"/>
      <c r="EM28" s="45"/>
      <c r="EN28" s="45"/>
      <c r="EO28" s="45"/>
      <c r="EP28" s="45"/>
    </row>
    <row r="29" spans="1:146" ht="16.350000000000001" customHeight="1" thickBot="1">
      <c r="B29" s="27"/>
      <c r="C29" s="1"/>
      <c r="D29" s="1" t="s">
        <v>237</v>
      </c>
      <c r="E29" s="1"/>
      <c r="F29" s="1"/>
      <c r="G29" s="1"/>
      <c r="H29" s="33"/>
      <c r="I29" s="33"/>
      <c r="J29" s="33"/>
      <c r="K29" s="33"/>
      <c r="L29" s="33"/>
      <c r="M29" s="33"/>
      <c r="N29" s="33"/>
      <c r="O29" s="33"/>
      <c r="P29" s="33"/>
      <c r="Q29" s="33"/>
      <c r="R29" s="33"/>
      <c r="S29" s="33"/>
      <c r="T29" s="33"/>
      <c r="U29" s="33"/>
      <c r="V29" s="1"/>
      <c r="W29" s="1"/>
      <c r="AF29" s="45"/>
      <c r="AG29" s="38"/>
      <c r="AH29" s="194" t="s">
        <v>254</v>
      </c>
      <c r="AI29" s="194"/>
      <c r="AJ29" s="194"/>
      <c r="AK29" s="194"/>
      <c r="AL29" s="194"/>
      <c r="AM29" s="194"/>
      <c r="AN29" s="184">
        <v>2500</v>
      </c>
      <c r="AO29" s="127"/>
      <c r="AP29" s="127"/>
      <c r="AQ29" s="127"/>
      <c r="AR29" s="127"/>
      <c r="AS29" s="184">
        <v>105</v>
      </c>
      <c r="AT29" s="127"/>
      <c r="AU29" s="127"/>
      <c r="AV29" s="128"/>
      <c r="AW29" s="186">
        <v>0.31340000000000001</v>
      </c>
      <c r="AX29" s="186"/>
      <c r="AY29" s="186"/>
      <c r="AZ29" s="186"/>
      <c r="BA29" s="186"/>
      <c r="BB29" s="83"/>
      <c r="BC29" s="102">
        <v>626800</v>
      </c>
      <c r="BD29" s="102"/>
      <c r="BE29" s="102"/>
      <c r="BF29" s="193"/>
      <c r="BG29" s="45"/>
      <c r="BH29" s="45"/>
      <c r="BI29" s="45"/>
      <c r="BJ29" s="45"/>
      <c r="BK29" s="45"/>
      <c r="BL29" s="122" t="s">
        <v>314</v>
      </c>
      <c r="BM29" s="122"/>
      <c r="BN29" s="122"/>
      <c r="BO29" s="122"/>
      <c r="BP29" s="122">
        <v>95</v>
      </c>
      <c r="BQ29" s="122"/>
      <c r="BR29" s="122"/>
      <c r="BS29" s="122"/>
      <c r="BT29" s="122"/>
      <c r="BU29" s="122">
        <v>100</v>
      </c>
      <c r="BV29" s="122"/>
      <c r="BW29" s="122"/>
      <c r="BX29" s="122"/>
      <c r="BY29" s="122"/>
      <c r="BZ29" s="122"/>
      <c r="CA29" s="122"/>
      <c r="CB29" s="122"/>
      <c r="CC29" s="122"/>
      <c r="CD29" s="122"/>
      <c r="CE29" s="122"/>
      <c r="CF29" s="215"/>
      <c r="CG29" s="20" t="s">
        <v>198</v>
      </c>
      <c r="CH29" s="260"/>
      <c r="CI29" s="260"/>
      <c r="CJ29" s="260"/>
      <c r="CK29" s="260"/>
      <c r="CL29" s="261"/>
      <c r="CM29" s="1"/>
      <c r="CP29" s="18"/>
      <c r="CQ29" s="188" t="s">
        <v>357</v>
      </c>
      <c r="CR29" s="179"/>
      <c r="CS29" s="179"/>
      <c r="CT29" s="179"/>
      <c r="CU29" s="188" t="s">
        <v>358</v>
      </c>
      <c r="CV29" s="188"/>
      <c r="CW29" s="188"/>
      <c r="CX29" s="188"/>
      <c r="CY29" s="188"/>
      <c r="CZ29" s="188" t="s">
        <v>359</v>
      </c>
      <c r="DA29" s="188"/>
      <c r="DB29" s="188"/>
      <c r="DC29" s="188"/>
      <c r="DD29" s="188"/>
      <c r="DE29" s="188"/>
      <c r="DF29" s="188" t="s">
        <v>360</v>
      </c>
      <c r="DG29" s="188"/>
      <c r="DH29" s="188"/>
      <c r="DI29" s="188"/>
      <c r="DJ29" s="188"/>
      <c r="DK29" s="188"/>
      <c r="DL29" s="188" t="s">
        <v>361</v>
      </c>
      <c r="DM29" s="188"/>
      <c r="DN29" s="188"/>
      <c r="DO29" s="188"/>
      <c r="DP29" s="188"/>
      <c r="DQ29" s="188"/>
      <c r="DR29" s="18"/>
      <c r="DS29" s="18"/>
      <c r="DT29" s="26"/>
      <c r="DU29" s="26"/>
      <c r="DV29" s="26"/>
      <c r="DW29" s="26"/>
      <c r="DX29" s="26"/>
      <c r="EM29" s="45"/>
      <c r="EN29" s="45"/>
      <c r="EO29" s="45"/>
      <c r="EP29" s="45"/>
    </row>
    <row r="30" spans="1:146" ht="16.350000000000001" customHeight="1" thickBot="1">
      <c r="B30" s="27"/>
      <c r="C30" s="1"/>
      <c r="D30" s="1"/>
      <c r="E30" s="1"/>
      <c r="F30" s="1"/>
      <c r="G30" s="1"/>
      <c r="H30" s="33"/>
      <c r="I30" s="33"/>
      <c r="J30" s="33"/>
      <c r="K30" s="33"/>
      <c r="L30" s="1"/>
      <c r="M30" s="1"/>
      <c r="N30" s="1"/>
      <c r="O30" s="1"/>
      <c r="P30" s="1"/>
      <c r="Q30" s="1"/>
      <c r="R30" s="1"/>
      <c r="S30" s="1"/>
      <c r="T30" s="1"/>
      <c r="U30" s="1"/>
      <c r="V30" s="1"/>
      <c r="W30" s="1"/>
      <c r="AF30" s="45"/>
      <c r="AG30" s="38"/>
      <c r="AH30" s="194" t="s">
        <v>255</v>
      </c>
      <c r="AI30" s="194"/>
      <c r="AJ30" s="194"/>
      <c r="AK30" s="194"/>
      <c r="AL30" s="194"/>
      <c r="AM30" s="194"/>
      <c r="AN30" s="184">
        <v>600</v>
      </c>
      <c r="AO30" s="127"/>
      <c r="AP30" s="127"/>
      <c r="AQ30" s="127"/>
      <c r="AR30" s="127"/>
      <c r="AS30" s="184">
        <v>120</v>
      </c>
      <c r="AT30" s="127"/>
      <c r="AU30" s="127"/>
      <c r="AV30" s="128"/>
      <c r="AW30" s="186"/>
      <c r="AX30" s="186"/>
      <c r="AY30" s="186"/>
      <c r="AZ30" s="186"/>
      <c r="BA30" s="186"/>
      <c r="BB30" s="82" t="s">
        <v>23</v>
      </c>
      <c r="BC30" s="242"/>
      <c r="BD30" s="242"/>
      <c r="BE30" s="242"/>
      <c r="BF30" s="243"/>
      <c r="BG30" s="45"/>
      <c r="BH30" s="45"/>
      <c r="BI30" s="45"/>
      <c r="BJ30" s="45"/>
      <c r="BK30" s="45"/>
      <c r="BL30" s="122" t="s">
        <v>315</v>
      </c>
      <c r="BM30" s="122"/>
      <c r="BN30" s="122"/>
      <c r="BO30" s="122"/>
      <c r="BP30" s="122">
        <v>50</v>
      </c>
      <c r="BQ30" s="122"/>
      <c r="BR30" s="122"/>
      <c r="BS30" s="122"/>
      <c r="BT30" s="122"/>
      <c r="BU30" s="122">
        <v>90</v>
      </c>
      <c r="BV30" s="122"/>
      <c r="BW30" s="122"/>
      <c r="BX30" s="122"/>
      <c r="BY30" s="122"/>
      <c r="BZ30" s="122"/>
      <c r="CA30" s="122"/>
      <c r="CB30" s="122"/>
      <c r="CC30" s="122"/>
      <c r="CD30" s="122"/>
      <c r="CE30" s="122"/>
      <c r="CF30" s="122"/>
      <c r="CG30" s="7"/>
      <c r="CH30" s="238">
        <v>10906</v>
      </c>
      <c r="CI30" s="238"/>
      <c r="CJ30" s="238"/>
      <c r="CK30" s="238"/>
      <c r="CL30" s="267"/>
      <c r="CM30" s="1"/>
      <c r="CP30" s="18"/>
      <c r="CQ30" s="179"/>
      <c r="CR30" s="179"/>
      <c r="CS30" s="179"/>
      <c r="CT30" s="179"/>
      <c r="CU30" s="188"/>
      <c r="CV30" s="188"/>
      <c r="CW30" s="188"/>
      <c r="CX30" s="188"/>
      <c r="CY30" s="188"/>
      <c r="CZ30" s="188"/>
      <c r="DA30" s="188"/>
      <c r="DB30" s="188"/>
      <c r="DC30" s="188"/>
      <c r="DD30" s="188"/>
      <c r="DE30" s="188"/>
      <c r="DF30" s="188"/>
      <c r="DG30" s="188"/>
      <c r="DH30" s="188"/>
      <c r="DI30" s="188"/>
      <c r="DJ30" s="188"/>
      <c r="DK30" s="188"/>
      <c r="DL30" s="188"/>
      <c r="DM30" s="188"/>
      <c r="DN30" s="188"/>
      <c r="DO30" s="188"/>
      <c r="DP30" s="188"/>
      <c r="DQ30" s="188"/>
      <c r="DR30" s="18"/>
      <c r="DS30" s="18"/>
      <c r="DT30" s="26"/>
      <c r="DU30" s="26"/>
      <c r="DV30" s="26"/>
      <c r="DW30" s="26"/>
      <c r="DX30" s="26"/>
      <c r="EM30" s="45"/>
      <c r="EN30" s="45"/>
      <c r="EO30" s="45"/>
      <c r="EP30" s="45"/>
    </row>
    <row r="31" spans="1:146" ht="16.350000000000001" customHeight="1" thickBot="1">
      <c r="B31" s="47"/>
      <c r="C31" s="1" t="s">
        <v>238</v>
      </c>
      <c r="D31" s="1"/>
      <c r="E31" s="1"/>
      <c r="F31" s="1"/>
      <c r="G31" s="1"/>
      <c r="H31" s="33"/>
      <c r="I31" s="33"/>
      <c r="J31" s="33"/>
      <c r="K31" s="33"/>
      <c r="L31" s="33"/>
      <c r="M31" s="33"/>
      <c r="N31" s="33"/>
      <c r="O31" s="33"/>
      <c r="P31" s="33"/>
      <c r="Q31" s="33"/>
      <c r="R31" s="33"/>
      <c r="S31" s="33"/>
      <c r="T31" s="33"/>
      <c r="U31" s="33"/>
      <c r="V31" s="33"/>
      <c r="W31" s="33"/>
      <c r="X31" s="33"/>
      <c r="Y31" s="33"/>
      <c r="Z31" s="33"/>
      <c r="AA31" s="33"/>
      <c r="AB31" s="33"/>
      <c r="AC31" s="33"/>
      <c r="AD31" s="48"/>
      <c r="AE31" s="48"/>
      <c r="AF31" s="45"/>
      <c r="AG31" s="38"/>
      <c r="AH31" s="122" t="s">
        <v>256</v>
      </c>
      <c r="AI31" s="122"/>
      <c r="AJ31" s="122"/>
      <c r="AK31" s="122"/>
      <c r="AL31" s="122"/>
      <c r="AM31" s="122"/>
      <c r="AN31" s="184">
        <v>7800</v>
      </c>
      <c r="AO31" s="127"/>
      <c r="AP31" s="127"/>
      <c r="AQ31" s="127"/>
      <c r="AR31" s="127"/>
      <c r="AS31" s="184" t="s">
        <v>257</v>
      </c>
      <c r="AT31" s="127"/>
      <c r="AU31" s="127"/>
      <c r="AV31" s="128"/>
      <c r="AW31" s="186">
        <v>1</v>
      </c>
      <c r="AX31" s="186"/>
      <c r="AY31" s="186"/>
      <c r="AZ31" s="186"/>
      <c r="BA31" s="186"/>
      <c r="BB31" s="79"/>
      <c r="BC31" s="220">
        <v>2000000</v>
      </c>
      <c r="BD31" s="220"/>
      <c r="BE31" s="220"/>
      <c r="BF31" s="221"/>
      <c r="BG31" s="45"/>
      <c r="BH31" s="45"/>
      <c r="BI31" s="45"/>
      <c r="BJ31" s="45"/>
      <c r="BK31" s="45"/>
      <c r="BL31" s="122" t="s">
        <v>316</v>
      </c>
      <c r="BM31" s="122"/>
      <c r="BN31" s="122"/>
      <c r="BO31" s="122"/>
      <c r="BP31" s="122">
        <v>95</v>
      </c>
      <c r="BQ31" s="122"/>
      <c r="BR31" s="122"/>
      <c r="BS31" s="122"/>
      <c r="BT31" s="122"/>
      <c r="BU31" s="122">
        <v>110</v>
      </c>
      <c r="BV31" s="122"/>
      <c r="BW31" s="122"/>
      <c r="BX31" s="122"/>
      <c r="BY31" s="122"/>
      <c r="BZ31" s="122"/>
      <c r="CA31" s="122"/>
      <c r="CB31" s="122"/>
      <c r="CC31" s="122"/>
      <c r="CD31" s="122"/>
      <c r="CE31" s="122"/>
      <c r="CF31" s="215"/>
      <c r="CG31" s="20" t="s">
        <v>199</v>
      </c>
      <c r="CH31" s="260"/>
      <c r="CI31" s="260"/>
      <c r="CJ31" s="260"/>
      <c r="CK31" s="260"/>
      <c r="CL31" s="261"/>
      <c r="CM31" s="1"/>
      <c r="CP31" s="18"/>
      <c r="CQ31" s="179"/>
      <c r="CR31" s="179"/>
      <c r="CS31" s="179"/>
      <c r="CT31" s="179"/>
      <c r="CU31" s="188"/>
      <c r="CV31" s="188"/>
      <c r="CW31" s="188"/>
      <c r="CX31" s="188"/>
      <c r="CY31" s="188"/>
      <c r="CZ31" s="188"/>
      <c r="DA31" s="188"/>
      <c r="DB31" s="188"/>
      <c r="DC31" s="188"/>
      <c r="DD31" s="188"/>
      <c r="DE31" s="188"/>
      <c r="DF31" s="188"/>
      <c r="DG31" s="188"/>
      <c r="DH31" s="188"/>
      <c r="DI31" s="188"/>
      <c r="DJ31" s="188"/>
      <c r="DK31" s="188"/>
      <c r="DL31" s="188"/>
      <c r="DM31" s="188"/>
      <c r="DN31" s="188"/>
      <c r="DO31" s="188"/>
      <c r="DP31" s="188"/>
      <c r="DQ31" s="188"/>
      <c r="DR31" s="18"/>
      <c r="DS31" s="18"/>
      <c r="DT31" s="26"/>
      <c r="DU31" s="26"/>
      <c r="DV31" s="26"/>
      <c r="DW31" s="26"/>
      <c r="DX31" s="26"/>
    </row>
    <row r="32" spans="1:146" ht="16.350000000000001" customHeight="1" thickBot="1">
      <c r="B32" s="47"/>
      <c r="C32" s="1"/>
      <c r="D32" s="122" t="s">
        <v>242</v>
      </c>
      <c r="E32" s="122"/>
      <c r="F32" s="122"/>
      <c r="G32" s="122"/>
      <c r="H32" s="122"/>
      <c r="I32" s="122"/>
      <c r="J32" s="122" t="s">
        <v>239</v>
      </c>
      <c r="K32" s="122"/>
      <c r="L32" s="122"/>
      <c r="M32" s="122"/>
      <c r="N32" s="122"/>
      <c r="O32" s="122"/>
      <c r="P32" s="215" t="s">
        <v>240</v>
      </c>
      <c r="Q32" s="151"/>
      <c r="R32" s="151"/>
      <c r="S32" s="151"/>
      <c r="T32" s="152"/>
      <c r="U32" s="122" t="s">
        <v>241</v>
      </c>
      <c r="V32" s="122"/>
      <c r="W32" s="122"/>
      <c r="X32" s="122"/>
      <c r="Y32" s="122"/>
      <c r="Z32" s="1"/>
      <c r="AA32" s="1"/>
      <c r="AB32" s="1"/>
      <c r="AC32" s="1"/>
      <c r="AF32" s="45"/>
      <c r="AG32" s="38"/>
      <c r="AH32" s="38"/>
      <c r="AI32" s="38"/>
      <c r="AJ32" s="38"/>
      <c r="AK32" s="38"/>
      <c r="AL32" s="38"/>
      <c r="AM32" s="38"/>
      <c r="AN32" s="38"/>
      <c r="AO32" s="38"/>
      <c r="AP32" s="38"/>
      <c r="AQ32" s="38"/>
      <c r="AR32" s="38"/>
      <c r="AS32" s="38"/>
      <c r="AT32" s="38"/>
      <c r="AU32" s="38"/>
      <c r="AV32" s="38"/>
      <c r="AW32" s="38"/>
      <c r="AX32" s="38"/>
      <c r="AY32" s="38"/>
      <c r="AZ32" s="38"/>
      <c r="BA32" s="38"/>
      <c r="BB32" s="38"/>
      <c r="BC32" s="38"/>
      <c r="BD32" s="38"/>
      <c r="BE32" s="38"/>
      <c r="BF32" s="38"/>
      <c r="BG32" s="45"/>
      <c r="BH32" s="45"/>
      <c r="BI32" s="45"/>
      <c r="BJ32" s="45"/>
      <c r="BL32" s="122" t="s">
        <v>317</v>
      </c>
      <c r="BM32" s="122"/>
      <c r="BN32" s="122"/>
      <c r="BO32" s="122"/>
      <c r="BP32" s="122">
        <v>60</v>
      </c>
      <c r="BQ32" s="122"/>
      <c r="BR32" s="122"/>
      <c r="BS32" s="122"/>
      <c r="BT32" s="122"/>
      <c r="BU32" s="122">
        <v>95</v>
      </c>
      <c r="BV32" s="122"/>
      <c r="BW32" s="122"/>
      <c r="BX32" s="122"/>
      <c r="BY32" s="122"/>
      <c r="BZ32" s="122"/>
      <c r="CA32" s="122">
        <v>7.0800000000000002E-2</v>
      </c>
      <c r="CB32" s="122"/>
      <c r="CC32" s="122"/>
      <c r="CD32" s="122"/>
      <c r="CE32" s="122"/>
      <c r="CF32" s="122"/>
      <c r="CG32" s="7"/>
      <c r="CH32" s="238"/>
      <c r="CI32" s="238"/>
      <c r="CJ32" s="238"/>
      <c r="CK32" s="238"/>
      <c r="CL32" s="267"/>
      <c r="CM32" s="1"/>
      <c r="CO32" s="26"/>
      <c r="CP32" s="18"/>
      <c r="CQ32" s="179"/>
      <c r="CR32" s="179"/>
      <c r="CS32" s="179"/>
      <c r="CT32" s="179"/>
      <c r="CU32" s="179"/>
      <c r="CV32" s="179"/>
      <c r="CW32" s="179"/>
      <c r="CX32" s="179"/>
      <c r="CY32" s="179"/>
      <c r="CZ32" s="179"/>
      <c r="DA32" s="179"/>
      <c r="DB32" s="179"/>
      <c r="DC32" s="179"/>
      <c r="DD32" s="179"/>
      <c r="DE32" s="179"/>
      <c r="DF32" s="179"/>
      <c r="DG32" s="179"/>
      <c r="DH32" s="179"/>
      <c r="DI32" s="179"/>
      <c r="DJ32" s="179"/>
      <c r="DK32" s="262"/>
      <c r="DL32" s="23" t="s">
        <v>203</v>
      </c>
      <c r="DM32" s="260"/>
      <c r="DN32" s="260"/>
      <c r="DO32" s="260"/>
      <c r="DP32" s="260"/>
      <c r="DQ32" s="261"/>
      <c r="DR32" s="18"/>
      <c r="DS32" s="18"/>
      <c r="DT32" s="26"/>
      <c r="DU32" s="26"/>
      <c r="DV32" s="26"/>
      <c r="DW32" s="26"/>
    </row>
    <row r="33" spans="1:127" ht="16.350000000000001" customHeight="1" thickBot="1">
      <c r="B33" s="47"/>
      <c r="C33" s="1"/>
      <c r="D33" s="194" t="s">
        <v>253</v>
      </c>
      <c r="E33" s="194"/>
      <c r="F33" s="194"/>
      <c r="G33" s="194"/>
      <c r="H33" s="194"/>
      <c r="I33" s="194"/>
      <c r="J33" s="197">
        <v>4800</v>
      </c>
      <c r="K33" s="197"/>
      <c r="L33" s="197"/>
      <c r="M33" s="197"/>
      <c r="N33" s="197"/>
      <c r="O33" s="197"/>
      <c r="P33" s="184">
        <v>100</v>
      </c>
      <c r="Q33" s="127"/>
      <c r="R33" s="127"/>
      <c r="S33" s="127"/>
      <c r="T33" s="128"/>
      <c r="U33" s="197" t="s">
        <v>258</v>
      </c>
      <c r="V33" s="197"/>
      <c r="W33" s="197"/>
      <c r="X33" s="197"/>
      <c r="Y33" s="197"/>
      <c r="Z33" s="38"/>
      <c r="AA33" s="38"/>
      <c r="AB33" s="33"/>
      <c r="AC33" s="33"/>
      <c r="AD33" s="48"/>
      <c r="AE33" s="48"/>
      <c r="AF33" s="38" t="s">
        <v>289</v>
      </c>
      <c r="AG33" s="38"/>
      <c r="AH33" s="38"/>
      <c r="AI33" s="38"/>
      <c r="AJ33" s="38"/>
      <c r="AK33" s="38"/>
      <c r="AL33" s="38"/>
      <c r="AM33" s="1"/>
      <c r="AN33" s="1"/>
      <c r="AO33" s="1"/>
      <c r="AP33" s="1"/>
      <c r="AQ33" s="1"/>
      <c r="AR33" s="38"/>
      <c r="AS33" s="38"/>
      <c r="AT33" s="38"/>
      <c r="AU33" s="38"/>
      <c r="AV33" s="38"/>
      <c r="AW33" s="38"/>
      <c r="AX33" s="38"/>
      <c r="AY33" s="38"/>
      <c r="AZ33" s="38"/>
      <c r="BA33" s="38"/>
      <c r="BB33" s="38"/>
      <c r="BC33" s="38"/>
      <c r="BD33" s="38"/>
      <c r="BE33" s="38"/>
      <c r="BF33" s="38"/>
      <c r="BG33" s="45"/>
      <c r="BH33" s="45"/>
      <c r="BI33" s="45"/>
      <c r="BJ33" s="45"/>
      <c r="BL33" s="122" t="s">
        <v>318</v>
      </c>
      <c r="BM33" s="122"/>
      <c r="BN33" s="122"/>
      <c r="BO33" s="122"/>
      <c r="BP33" s="122">
        <v>85</v>
      </c>
      <c r="BQ33" s="122"/>
      <c r="BR33" s="122"/>
      <c r="BS33" s="122"/>
      <c r="BT33" s="122"/>
      <c r="BU33" s="122">
        <v>100</v>
      </c>
      <c r="BV33" s="122"/>
      <c r="BW33" s="122"/>
      <c r="BX33" s="122"/>
      <c r="BY33" s="122"/>
      <c r="BZ33" s="122"/>
      <c r="CA33" s="122"/>
      <c r="CB33" s="122"/>
      <c r="CC33" s="122"/>
      <c r="CD33" s="122"/>
      <c r="CE33" s="122"/>
      <c r="CF33" s="215"/>
      <c r="CG33" s="20" t="s">
        <v>212</v>
      </c>
      <c r="CH33" s="260"/>
      <c r="CI33" s="260"/>
      <c r="CJ33" s="260"/>
      <c r="CK33" s="260"/>
      <c r="CL33" s="261"/>
      <c r="CM33" s="1"/>
      <c r="CO33" s="26"/>
      <c r="CP33" s="18"/>
      <c r="CQ33" s="18"/>
      <c r="CR33" s="18"/>
      <c r="CS33" s="18"/>
      <c r="CT33" s="18"/>
      <c r="CU33" s="18"/>
      <c r="CV33" s="18"/>
      <c r="CW33" s="18"/>
      <c r="CX33" s="18"/>
      <c r="CY33" s="18"/>
      <c r="CZ33" s="18"/>
      <c r="DA33" s="18"/>
      <c r="DB33" s="18"/>
      <c r="DC33" s="18"/>
      <c r="DD33" s="18"/>
      <c r="DE33" s="18"/>
      <c r="DF33" s="18"/>
      <c r="DG33" s="18"/>
      <c r="DH33" s="18"/>
      <c r="DI33" s="18"/>
      <c r="DJ33" s="18"/>
      <c r="DK33" s="18"/>
      <c r="DL33" s="18"/>
      <c r="DM33" s="18"/>
      <c r="DN33" s="18"/>
      <c r="DO33" s="18"/>
      <c r="DP33" s="18"/>
      <c r="DQ33" s="18"/>
      <c r="DR33" s="18"/>
      <c r="DS33" s="18"/>
      <c r="DT33" s="26"/>
      <c r="DU33" s="26"/>
      <c r="DV33" s="26"/>
      <c r="DW33" s="26"/>
    </row>
    <row r="34" spans="1:127" ht="16.350000000000001" customHeight="1" thickBot="1">
      <c r="B34" s="47"/>
      <c r="C34" s="1"/>
      <c r="D34" s="194" t="s">
        <v>254</v>
      </c>
      <c r="E34" s="194"/>
      <c r="F34" s="194"/>
      <c r="G34" s="194"/>
      <c r="H34" s="194"/>
      <c r="I34" s="194"/>
      <c r="J34" s="197">
        <v>2400</v>
      </c>
      <c r="K34" s="197"/>
      <c r="L34" s="197"/>
      <c r="M34" s="197"/>
      <c r="N34" s="197"/>
      <c r="O34" s="197"/>
      <c r="P34" s="184">
        <v>105</v>
      </c>
      <c r="Q34" s="127"/>
      <c r="R34" s="127"/>
      <c r="S34" s="127"/>
      <c r="T34" s="128"/>
      <c r="U34" s="197" t="s">
        <v>258</v>
      </c>
      <c r="V34" s="197"/>
      <c r="W34" s="197"/>
      <c r="X34" s="197"/>
      <c r="Y34" s="197"/>
      <c r="Z34" s="38"/>
      <c r="AA34" s="38"/>
      <c r="AB34" s="33"/>
      <c r="AC34" s="33"/>
      <c r="AD34" s="48"/>
      <c r="AE34" s="48"/>
      <c r="AF34" s="38"/>
      <c r="AG34" s="38"/>
      <c r="AH34" s="38" t="s">
        <v>290</v>
      </c>
      <c r="AI34" s="38"/>
      <c r="AJ34" s="38"/>
      <c r="AK34" s="38"/>
      <c r="AL34" s="38"/>
      <c r="AM34" s="38"/>
      <c r="AN34" s="38"/>
      <c r="AO34" s="38"/>
      <c r="AP34" s="38"/>
      <c r="AQ34" s="38"/>
      <c r="AR34" s="38"/>
      <c r="AS34" s="38"/>
      <c r="AT34" s="38"/>
      <c r="AU34" s="38"/>
      <c r="AV34" s="38"/>
      <c r="AW34" s="38"/>
      <c r="AX34" s="81"/>
      <c r="AY34" s="81"/>
      <c r="AZ34" s="81"/>
      <c r="BA34" s="81"/>
      <c r="BB34" s="81"/>
      <c r="BC34" s="81"/>
      <c r="BD34" s="81"/>
      <c r="BE34" s="81"/>
      <c r="BF34" s="81"/>
      <c r="BG34" s="50"/>
      <c r="BH34" s="50"/>
      <c r="BI34" s="50"/>
      <c r="BJ34" s="50"/>
      <c r="BK34" s="44"/>
      <c r="BL34" s="215" t="s">
        <v>319</v>
      </c>
      <c r="BM34" s="151"/>
      <c r="BN34" s="151"/>
      <c r="BO34" s="152"/>
      <c r="BP34" s="122"/>
      <c r="BQ34" s="122"/>
      <c r="BR34" s="122"/>
      <c r="BS34" s="122"/>
      <c r="BT34" s="122"/>
      <c r="BU34" s="122" t="s">
        <v>257</v>
      </c>
      <c r="BV34" s="122"/>
      <c r="BW34" s="122"/>
      <c r="BX34" s="122"/>
      <c r="BY34" s="122"/>
      <c r="BZ34" s="122"/>
      <c r="CA34" s="212">
        <v>1</v>
      </c>
      <c r="CB34" s="212"/>
      <c r="CC34" s="212"/>
      <c r="CD34" s="212"/>
      <c r="CE34" s="212"/>
      <c r="CF34" s="212"/>
      <c r="CG34" s="6"/>
      <c r="CH34" s="265"/>
      <c r="CI34" s="265"/>
      <c r="CJ34" s="265"/>
      <c r="CK34" s="265"/>
      <c r="CL34" s="266"/>
      <c r="CM34" s="1"/>
      <c r="CO34" s="26"/>
      <c r="CP34" s="18"/>
      <c r="CQ34" s="18" t="s">
        <v>362</v>
      </c>
      <c r="CR34" s="18"/>
      <c r="CS34" s="18"/>
      <c r="CT34" s="18"/>
      <c r="CU34" s="18"/>
      <c r="CV34" s="18"/>
      <c r="CW34" s="18"/>
      <c r="CX34" s="18"/>
      <c r="CY34" s="18"/>
      <c r="CZ34" s="18"/>
      <c r="DA34" s="18"/>
      <c r="DB34" s="18"/>
      <c r="DC34" s="18"/>
      <c r="DD34" s="18"/>
      <c r="DE34" s="18"/>
      <c r="DF34" s="18"/>
      <c r="DG34" s="18"/>
      <c r="DH34" s="18"/>
      <c r="DI34" s="18"/>
      <c r="DJ34" s="18"/>
      <c r="DK34" s="18"/>
      <c r="DL34" s="18"/>
      <c r="DM34" s="18"/>
      <c r="DN34" s="18"/>
      <c r="DO34" s="18"/>
      <c r="DP34" s="18"/>
      <c r="DQ34" s="18"/>
      <c r="DR34" s="18"/>
      <c r="DS34" s="18"/>
      <c r="DT34" s="26"/>
      <c r="DU34" s="26"/>
      <c r="DV34" s="26"/>
      <c r="DW34" s="26"/>
    </row>
    <row r="35" spans="1:127" ht="16.350000000000001" customHeight="1" thickBot="1">
      <c r="B35" s="47"/>
      <c r="C35" s="1"/>
      <c r="D35" s="194" t="s">
        <v>255</v>
      </c>
      <c r="E35" s="194"/>
      <c r="F35" s="194"/>
      <c r="G35" s="194"/>
      <c r="H35" s="194"/>
      <c r="I35" s="194"/>
      <c r="J35" s="197">
        <v>600</v>
      </c>
      <c r="K35" s="197"/>
      <c r="L35" s="197"/>
      <c r="M35" s="197"/>
      <c r="N35" s="197"/>
      <c r="O35" s="197"/>
      <c r="P35" s="184">
        <v>120</v>
      </c>
      <c r="Q35" s="127"/>
      <c r="R35" s="127"/>
      <c r="S35" s="127"/>
      <c r="T35" s="128"/>
      <c r="U35" s="197" t="s">
        <v>257</v>
      </c>
      <c r="V35" s="197"/>
      <c r="W35" s="197"/>
      <c r="X35" s="197"/>
      <c r="Y35" s="197"/>
      <c r="Z35" s="38"/>
      <c r="AA35" s="38"/>
      <c r="AB35" s="33"/>
      <c r="AC35" s="33"/>
      <c r="AD35" s="48"/>
      <c r="AE35" s="48"/>
      <c r="AF35" s="45"/>
      <c r="AG35" s="38"/>
      <c r="AH35" s="38"/>
      <c r="AI35" s="38"/>
      <c r="AJ35" s="38"/>
      <c r="AK35" s="38"/>
      <c r="AL35" s="38"/>
      <c r="AM35" s="38"/>
      <c r="AN35" s="38"/>
      <c r="AO35" s="38"/>
      <c r="AP35" s="38"/>
      <c r="AQ35" s="38"/>
      <c r="AR35" s="38"/>
      <c r="AS35" s="38"/>
      <c r="AT35" s="38"/>
      <c r="AU35" s="38"/>
      <c r="AV35" s="38"/>
      <c r="AW35" s="38"/>
      <c r="AX35" s="38"/>
      <c r="AY35" s="38"/>
      <c r="AZ35" s="38"/>
      <c r="BA35" s="38"/>
      <c r="BB35" s="38"/>
      <c r="BC35" s="38"/>
      <c r="BD35" s="38"/>
      <c r="BE35" s="38"/>
      <c r="BF35" s="38"/>
      <c r="BG35" s="45"/>
      <c r="BH35" s="45"/>
      <c r="BI35" s="45"/>
      <c r="BJ35" s="45"/>
      <c r="BL35" s="1"/>
      <c r="BM35" s="1"/>
      <c r="BN35" s="1"/>
      <c r="BO35" s="1"/>
      <c r="BP35" s="1"/>
      <c r="BQ35" s="1"/>
      <c r="BR35" s="1"/>
      <c r="BS35" s="1"/>
      <c r="BT35" s="1"/>
      <c r="BU35" s="1"/>
      <c r="BV35" s="1"/>
      <c r="BW35" s="1"/>
      <c r="BX35" s="1"/>
      <c r="BY35" s="1"/>
      <c r="BZ35" s="1"/>
      <c r="CA35" s="1"/>
      <c r="CB35" s="1"/>
      <c r="CC35" s="1"/>
      <c r="CD35" s="1"/>
      <c r="CE35" s="1"/>
      <c r="CF35" s="1"/>
      <c r="CG35" s="1"/>
      <c r="CH35" s="1"/>
      <c r="CI35" s="1"/>
      <c r="CJ35" s="1"/>
      <c r="CK35" s="1"/>
      <c r="CL35" s="1"/>
      <c r="CM35" s="1"/>
      <c r="CO35" s="26"/>
      <c r="CP35" s="26"/>
      <c r="CQ35" s="18" t="s">
        <v>363</v>
      </c>
      <c r="CR35" s="18"/>
      <c r="CS35" s="18"/>
      <c r="CT35" s="18"/>
      <c r="CU35" s="18"/>
      <c r="CV35" s="18"/>
      <c r="CW35" s="18"/>
      <c r="CY35" s="23" t="s">
        <v>204</v>
      </c>
      <c r="CZ35" s="260"/>
      <c r="DA35" s="260"/>
      <c r="DB35" s="260"/>
      <c r="DC35" s="261"/>
      <c r="DD35" s="18" t="s">
        <v>364</v>
      </c>
      <c r="DE35" s="18"/>
      <c r="DF35" s="18"/>
      <c r="DG35" s="18"/>
      <c r="DH35" s="18"/>
      <c r="DN35" s="18"/>
      <c r="DO35" s="18"/>
      <c r="DP35" s="18"/>
      <c r="DQ35" s="18"/>
      <c r="DR35" s="26"/>
      <c r="DS35" s="26"/>
      <c r="DT35" s="26"/>
      <c r="DU35" s="26"/>
      <c r="DV35" s="26"/>
      <c r="DW35" s="26"/>
    </row>
    <row r="36" spans="1:127" ht="16.350000000000001" customHeight="1">
      <c r="C36" s="1"/>
      <c r="D36" s="194" t="s">
        <v>256</v>
      </c>
      <c r="E36" s="194"/>
      <c r="F36" s="194"/>
      <c r="G36" s="194"/>
      <c r="H36" s="194"/>
      <c r="I36" s="194"/>
      <c r="J36" s="197">
        <v>7800</v>
      </c>
      <c r="K36" s="197"/>
      <c r="L36" s="197"/>
      <c r="M36" s="197"/>
      <c r="N36" s="197"/>
      <c r="O36" s="197"/>
      <c r="P36" s="184" t="s">
        <v>257</v>
      </c>
      <c r="Q36" s="127"/>
      <c r="R36" s="127"/>
      <c r="S36" s="127"/>
      <c r="T36" s="128"/>
      <c r="U36" s="197" t="s">
        <v>257</v>
      </c>
      <c r="V36" s="197"/>
      <c r="W36" s="197"/>
      <c r="X36" s="197"/>
      <c r="Y36" s="197"/>
      <c r="Z36" s="38"/>
      <c r="AA36" s="38"/>
      <c r="AB36" s="1"/>
      <c r="AC36" s="1"/>
      <c r="AF36" s="45"/>
      <c r="AG36" s="38" t="s">
        <v>291</v>
      </c>
      <c r="AH36" s="80"/>
      <c r="AI36" s="38"/>
      <c r="AJ36" s="38"/>
      <c r="AK36" s="38"/>
      <c r="AL36" s="38"/>
      <c r="AM36" s="38"/>
      <c r="AN36" s="38"/>
      <c r="AO36" s="38"/>
      <c r="AP36" s="38"/>
      <c r="AQ36" s="38"/>
      <c r="AR36" s="38"/>
      <c r="AS36" s="38"/>
      <c r="AT36" s="38"/>
      <c r="AU36" s="38"/>
      <c r="AV36" s="38"/>
      <c r="AW36" s="38"/>
      <c r="AX36" s="38"/>
      <c r="AY36" s="38"/>
      <c r="AZ36" s="38"/>
      <c r="BA36" s="38"/>
      <c r="BB36" s="38"/>
      <c r="BC36" s="38"/>
      <c r="BD36" s="38"/>
      <c r="BE36" s="38"/>
      <c r="BF36" s="38"/>
      <c r="BG36" s="45"/>
      <c r="BH36" s="45"/>
      <c r="BI36" s="45"/>
      <c r="BJ36" s="45"/>
      <c r="BL36" s="1" t="s">
        <v>326</v>
      </c>
      <c r="BM36" s="1"/>
      <c r="BN36" s="1"/>
      <c r="BO36" s="1"/>
      <c r="BP36" s="1"/>
      <c r="BQ36" s="1"/>
      <c r="BR36" s="1"/>
      <c r="BS36" s="1"/>
      <c r="BT36" s="1"/>
      <c r="BU36" s="1"/>
      <c r="BV36" s="1"/>
      <c r="BW36" s="1"/>
      <c r="BX36" s="1"/>
      <c r="BY36" s="1"/>
      <c r="BZ36" s="1"/>
      <c r="CA36" s="1"/>
      <c r="CB36" s="1"/>
      <c r="CC36" s="1"/>
      <c r="CD36" s="1"/>
      <c r="CE36" s="1"/>
      <c r="CF36" s="1"/>
      <c r="CG36" s="1"/>
      <c r="CH36" s="1"/>
      <c r="CI36" s="1"/>
      <c r="CJ36" s="1"/>
      <c r="CK36" s="1"/>
      <c r="CL36" s="1"/>
      <c r="CM36" s="1"/>
      <c r="CO36" s="26"/>
      <c r="CP36" s="26"/>
      <c r="CQ36" s="26"/>
      <c r="CR36" s="26"/>
      <c r="CS36" s="26"/>
      <c r="CT36" s="26"/>
      <c r="CU36" s="26"/>
      <c r="CV36" s="26"/>
      <c r="CW36" s="26"/>
      <c r="CX36" s="26"/>
      <c r="CY36" s="26"/>
      <c r="CZ36" s="26"/>
      <c r="DA36" s="26"/>
      <c r="DB36" s="26"/>
      <c r="DC36" s="26"/>
      <c r="DD36" s="26"/>
      <c r="DE36" s="26"/>
      <c r="DF36" s="26"/>
      <c r="DG36" s="26"/>
      <c r="DH36" s="26"/>
      <c r="DI36" s="26"/>
      <c r="DJ36" s="26"/>
      <c r="DK36" s="26"/>
      <c r="DL36" s="26"/>
      <c r="DM36" s="26"/>
      <c r="DN36" s="26"/>
      <c r="DO36" s="26"/>
      <c r="DP36" s="26"/>
      <c r="DQ36" s="26"/>
      <c r="DR36" s="26"/>
      <c r="DS36" s="26"/>
      <c r="DT36" s="26"/>
      <c r="DU36" s="26"/>
      <c r="DW36" s="26"/>
    </row>
    <row r="37" spans="1:127" ht="16.350000000000001" customHeight="1" thickBot="1">
      <c r="C37" s="1"/>
      <c r="D37" s="1"/>
      <c r="E37" s="1"/>
      <c r="F37" s="1"/>
      <c r="G37" s="1"/>
      <c r="H37" s="1"/>
      <c r="I37" s="1"/>
      <c r="J37" s="38"/>
      <c r="K37" s="38"/>
      <c r="L37" s="38"/>
      <c r="M37" s="38"/>
      <c r="N37" s="38"/>
      <c r="O37" s="38"/>
      <c r="P37" s="38"/>
      <c r="Q37" s="38"/>
      <c r="R37" s="38"/>
      <c r="S37" s="38"/>
      <c r="T37" s="38"/>
      <c r="U37" s="38"/>
      <c r="V37" s="38"/>
      <c r="W37" s="38"/>
      <c r="X37" s="38"/>
      <c r="Y37" s="38"/>
      <c r="Z37" s="38"/>
      <c r="AA37" s="38"/>
      <c r="AB37" s="1"/>
      <c r="AC37" s="1"/>
      <c r="AF37" s="45"/>
      <c r="AG37" s="38"/>
      <c r="AH37" s="203" t="s">
        <v>244</v>
      </c>
      <c r="AI37" s="204"/>
      <c r="AJ37" s="204"/>
      <c r="AK37" s="205"/>
      <c r="AL37" s="201" t="s">
        <v>299</v>
      </c>
      <c r="AM37" s="122"/>
      <c r="AN37" s="122"/>
      <c r="AO37" s="122"/>
      <c r="AP37" s="122"/>
      <c r="AQ37" s="203" t="s">
        <v>300</v>
      </c>
      <c r="AR37" s="204"/>
      <c r="AS37" s="204"/>
      <c r="AT37" s="205"/>
      <c r="AU37" s="201" t="s">
        <v>301</v>
      </c>
      <c r="AV37" s="122"/>
      <c r="AW37" s="122"/>
      <c r="AX37" s="122"/>
      <c r="AY37" s="122"/>
      <c r="AZ37" s="201" t="s">
        <v>302</v>
      </c>
      <c r="BA37" s="122"/>
      <c r="BB37" s="122"/>
      <c r="BC37" s="122"/>
      <c r="BD37" s="122"/>
      <c r="BE37" s="38"/>
      <c r="BF37" s="38"/>
      <c r="BG37" s="45"/>
      <c r="BH37" s="45"/>
      <c r="BI37" s="45"/>
      <c r="BJ37" s="45"/>
      <c r="BL37" s="201" t="s">
        <v>327</v>
      </c>
      <c r="BM37" s="122"/>
      <c r="BN37" s="122"/>
      <c r="BO37" s="201" t="s">
        <v>328</v>
      </c>
      <c r="BP37" s="201"/>
      <c r="BQ37" s="201"/>
      <c r="BR37" s="201"/>
      <c r="BS37" s="201"/>
      <c r="BT37" s="201"/>
      <c r="BU37" s="201" t="s">
        <v>329</v>
      </c>
      <c r="BV37" s="201"/>
      <c r="BW37" s="201"/>
      <c r="BX37" s="201"/>
      <c r="BY37" s="201"/>
      <c r="BZ37" s="201"/>
      <c r="CA37" s="201" t="s">
        <v>330</v>
      </c>
      <c r="CB37" s="201"/>
      <c r="CC37" s="201"/>
      <c r="CD37" s="201"/>
      <c r="CE37" s="201"/>
      <c r="CF37" s="201"/>
      <c r="CG37" s="201" t="s">
        <v>331</v>
      </c>
      <c r="CH37" s="201"/>
      <c r="CI37" s="201"/>
      <c r="CJ37" s="201"/>
      <c r="CK37" s="201"/>
      <c r="CL37" s="201"/>
      <c r="CM37" s="1"/>
      <c r="CO37" s="26"/>
      <c r="CP37" s="26"/>
      <c r="CQ37" s="18" t="s">
        <v>365</v>
      </c>
      <c r="CR37" s="18"/>
      <c r="CS37" s="18"/>
      <c r="CT37" s="18"/>
      <c r="CU37" s="18"/>
      <c r="CV37" s="18"/>
      <c r="CW37" s="18"/>
      <c r="CX37" s="18"/>
      <c r="CY37" s="18"/>
      <c r="CZ37" s="18"/>
      <c r="DA37" s="18"/>
      <c r="DB37" s="18"/>
      <c r="DC37" s="18"/>
      <c r="DD37" s="18"/>
      <c r="DE37" s="18"/>
      <c r="DF37" s="18"/>
      <c r="DG37" s="18"/>
      <c r="DH37" s="26"/>
      <c r="DI37" s="26"/>
      <c r="DJ37" s="26"/>
      <c r="DK37" s="26"/>
      <c r="DL37" s="26"/>
      <c r="DM37" s="26"/>
      <c r="DN37" s="26"/>
      <c r="DO37" s="26"/>
      <c r="DP37" s="26"/>
      <c r="DQ37" s="26"/>
      <c r="DR37" s="26"/>
      <c r="DS37" s="26"/>
      <c r="DT37" s="26"/>
      <c r="DU37" s="26"/>
      <c r="DV37" s="26"/>
      <c r="DW37" s="26"/>
    </row>
    <row r="38" spans="1:127" ht="16.350000000000001" customHeight="1" thickBot="1">
      <c r="A38" s="42"/>
      <c r="C38" s="1" t="s">
        <v>243</v>
      </c>
      <c r="D38" s="1"/>
      <c r="E38" s="1"/>
      <c r="F38" s="1"/>
      <c r="G38" s="1"/>
      <c r="H38" s="1"/>
      <c r="I38" s="1"/>
      <c r="J38" s="38"/>
      <c r="K38" s="38"/>
      <c r="L38" s="38"/>
      <c r="M38" s="38"/>
      <c r="N38" s="38"/>
      <c r="O38" s="38"/>
      <c r="P38" s="38"/>
      <c r="Q38" s="38"/>
      <c r="R38" s="38"/>
      <c r="S38" s="38"/>
      <c r="T38" s="38"/>
      <c r="U38" s="38"/>
      <c r="V38" s="38"/>
      <c r="W38" s="38"/>
      <c r="X38" s="38"/>
      <c r="Y38" s="38"/>
      <c r="Z38" s="38"/>
      <c r="AA38" s="38"/>
      <c r="AB38" s="1"/>
      <c r="AC38" s="1"/>
      <c r="AF38" s="45"/>
      <c r="AG38" s="38"/>
      <c r="AH38" s="206"/>
      <c r="AI38" s="207"/>
      <c r="AJ38" s="207"/>
      <c r="AK38" s="208"/>
      <c r="AL38" s="122"/>
      <c r="AM38" s="122"/>
      <c r="AN38" s="122"/>
      <c r="AO38" s="122"/>
      <c r="AP38" s="122"/>
      <c r="AQ38" s="206"/>
      <c r="AR38" s="207"/>
      <c r="AS38" s="207"/>
      <c r="AT38" s="208"/>
      <c r="AU38" s="122"/>
      <c r="AV38" s="122"/>
      <c r="AW38" s="122"/>
      <c r="AX38" s="122"/>
      <c r="AY38" s="122"/>
      <c r="AZ38" s="122"/>
      <c r="BA38" s="122"/>
      <c r="BB38" s="122"/>
      <c r="BC38" s="122"/>
      <c r="BD38" s="122"/>
      <c r="BE38" s="38"/>
      <c r="BF38" s="38"/>
      <c r="BG38" s="45"/>
      <c r="BH38" s="45"/>
      <c r="BI38" s="45"/>
      <c r="BJ38" s="45"/>
      <c r="BL38" s="122"/>
      <c r="BM38" s="122"/>
      <c r="BN38" s="122"/>
      <c r="BO38" s="201"/>
      <c r="BP38" s="201"/>
      <c r="BQ38" s="201"/>
      <c r="BR38" s="201"/>
      <c r="BS38" s="201"/>
      <c r="BT38" s="201"/>
      <c r="BU38" s="201"/>
      <c r="BV38" s="201"/>
      <c r="BW38" s="201"/>
      <c r="BX38" s="201"/>
      <c r="BY38" s="201"/>
      <c r="BZ38" s="201"/>
      <c r="CA38" s="201"/>
      <c r="CB38" s="201"/>
      <c r="CC38" s="201"/>
      <c r="CD38" s="201"/>
      <c r="CE38" s="201"/>
      <c r="CF38" s="201"/>
      <c r="CG38" s="201"/>
      <c r="CH38" s="201"/>
      <c r="CI38" s="201"/>
      <c r="CJ38" s="201"/>
      <c r="CK38" s="201"/>
      <c r="CL38" s="201"/>
      <c r="CM38" s="1"/>
      <c r="CO38" s="26"/>
      <c r="CP38" s="26"/>
      <c r="CQ38" s="23" t="s">
        <v>202</v>
      </c>
      <c r="CR38" s="260"/>
      <c r="CS38" s="260"/>
      <c r="CT38" s="260"/>
      <c r="CU38" s="261"/>
      <c r="CV38" s="18" t="s">
        <v>366</v>
      </c>
      <c r="CW38" s="18"/>
      <c r="CX38" s="18"/>
      <c r="CY38" s="18"/>
      <c r="CZ38" s="18"/>
      <c r="DA38" s="18"/>
      <c r="DB38" s="18"/>
      <c r="DC38" s="18"/>
      <c r="DD38" s="18"/>
      <c r="DE38" s="18"/>
      <c r="DF38" s="18"/>
      <c r="DG38" s="18"/>
      <c r="DH38" s="26"/>
      <c r="DI38" s="26"/>
      <c r="DJ38" s="26"/>
      <c r="DK38" s="26"/>
      <c r="DL38" s="26"/>
      <c r="DM38" s="26"/>
      <c r="DN38" s="26"/>
      <c r="DO38" s="26"/>
      <c r="DP38" s="26"/>
      <c r="DQ38" s="26"/>
      <c r="DR38" s="26"/>
      <c r="DS38" s="26"/>
      <c r="DT38" s="26"/>
      <c r="DU38" s="26"/>
      <c r="DV38" s="26"/>
      <c r="DW38" s="26"/>
    </row>
    <row r="39" spans="1:127" ht="16.350000000000001" customHeight="1" thickBot="1">
      <c r="C39" s="1"/>
      <c r="D39" s="122" t="s">
        <v>244</v>
      </c>
      <c r="E39" s="122"/>
      <c r="F39" s="122"/>
      <c r="G39" s="122"/>
      <c r="H39" s="122"/>
      <c r="I39" s="122"/>
      <c r="J39" s="184" t="s">
        <v>245</v>
      </c>
      <c r="K39" s="127"/>
      <c r="L39" s="127"/>
      <c r="M39" s="128"/>
      <c r="N39" s="197" t="s">
        <v>246</v>
      </c>
      <c r="O39" s="197"/>
      <c r="P39" s="197"/>
      <c r="Q39" s="197"/>
      <c r="R39" s="197" t="s">
        <v>247</v>
      </c>
      <c r="S39" s="197"/>
      <c r="T39" s="197"/>
      <c r="U39" s="197"/>
      <c r="V39" s="197" t="s">
        <v>248</v>
      </c>
      <c r="W39" s="197"/>
      <c r="X39" s="197"/>
      <c r="Y39" s="197"/>
      <c r="Z39" s="38"/>
      <c r="AA39" s="38"/>
      <c r="AB39" s="38"/>
      <c r="AC39" s="38"/>
      <c r="AF39" s="45"/>
      <c r="AG39" s="38"/>
      <c r="AH39" s="184" t="s">
        <v>292</v>
      </c>
      <c r="AI39" s="127"/>
      <c r="AJ39" s="127"/>
      <c r="AK39" s="128"/>
      <c r="AL39" s="184">
        <v>800</v>
      </c>
      <c r="AM39" s="127"/>
      <c r="AN39" s="127"/>
      <c r="AO39" s="127"/>
      <c r="AP39" s="128"/>
      <c r="AQ39" s="184">
        <v>109</v>
      </c>
      <c r="AR39" s="127"/>
      <c r="AS39" s="127"/>
      <c r="AT39" s="128"/>
      <c r="AU39" s="185"/>
      <c r="AV39" s="186"/>
      <c r="AW39" s="186"/>
      <c r="AX39" s="186"/>
      <c r="AY39" s="187"/>
      <c r="AZ39" s="78"/>
      <c r="BA39" s="209">
        <v>212651</v>
      </c>
      <c r="BB39" s="209"/>
      <c r="BC39" s="209"/>
      <c r="BD39" s="210"/>
      <c r="BE39" s="38"/>
      <c r="BF39" s="38"/>
      <c r="BG39" s="45"/>
      <c r="BH39" s="45"/>
      <c r="BI39" s="45"/>
      <c r="BJ39" s="45"/>
      <c r="BL39" s="122"/>
      <c r="BM39" s="122"/>
      <c r="BN39" s="122"/>
      <c r="BO39" s="201"/>
      <c r="BP39" s="201"/>
      <c r="BQ39" s="201"/>
      <c r="BR39" s="201"/>
      <c r="BS39" s="201"/>
      <c r="BT39" s="201"/>
      <c r="BU39" s="201"/>
      <c r="BV39" s="201"/>
      <c r="BW39" s="201"/>
      <c r="BX39" s="201"/>
      <c r="BY39" s="201"/>
      <c r="BZ39" s="201"/>
      <c r="CA39" s="201"/>
      <c r="CB39" s="201"/>
      <c r="CC39" s="201"/>
      <c r="CD39" s="201"/>
      <c r="CE39" s="201"/>
      <c r="CF39" s="201"/>
      <c r="CG39" s="201"/>
      <c r="CH39" s="201"/>
      <c r="CI39" s="201"/>
      <c r="CJ39" s="201"/>
      <c r="CK39" s="201"/>
      <c r="CL39" s="201"/>
      <c r="CM39" s="1"/>
      <c r="CQ39" s="1"/>
      <c r="CR39" s="1"/>
      <c r="CS39" s="1"/>
      <c r="CT39" s="18"/>
      <c r="CU39" s="18"/>
      <c r="CV39" s="18"/>
      <c r="CW39" s="18"/>
      <c r="CX39" s="18"/>
      <c r="CY39" s="18"/>
      <c r="CZ39" s="18"/>
      <c r="DA39" s="18"/>
      <c r="DB39" s="18"/>
      <c r="DC39" s="18"/>
      <c r="DD39" s="18"/>
      <c r="DE39" s="18"/>
      <c r="DF39" s="18"/>
      <c r="DG39" s="18"/>
      <c r="DH39" s="26"/>
      <c r="DI39" s="26"/>
      <c r="DJ39" s="26"/>
      <c r="DK39" s="26"/>
      <c r="DL39" s="26"/>
      <c r="DM39" s="26"/>
      <c r="DN39" s="26"/>
      <c r="DO39" s="26"/>
      <c r="DP39" s="26"/>
      <c r="DQ39" s="26"/>
      <c r="DR39" s="26"/>
      <c r="DS39" s="26"/>
      <c r="DT39" s="26"/>
      <c r="DU39" s="26"/>
      <c r="DV39" s="26"/>
      <c r="DW39" s="26"/>
    </row>
    <row r="40" spans="1:127" ht="16.350000000000001" customHeight="1" thickBot="1">
      <c r="C40" s="1"/>
      <c r="D40" s="194" t="s">
        <v>249</v>
      </c>
      <c r="E40" s="194"/>
      <c r="F40" s="194"/>
      <c r="G40" s="194"/>
      <c r="H40" s="194"/>
      <c r="I40" s="194"/>
      <c r="J40" s="184"/>
      <c r="K40" s="127"/>
      <c r="L40" s="127"/>
      <c r="M40" s="128"/>
      <c r="N40" s="197"/>
      <c r="O40" s="197"/>
      <c r="P40" s="197"/>
      <c r="Q40" s="197"/>
      <c r="R40" s="197"/>
      <c r="S40" s="197"/>
      <c r="T40" s="197"/>
      <c r="U40" s="197"/>
      <c r="V40" s="197">
        <v>2000000</v>
      </c>
      <c r="W40" s="197"/>
      <c r="X40" s="197"/>
      <c r="Y40" s="197"/>
      <c r="Z40" s="38"/>
      <c r="AA40" s="38"/>
      <c r="AB40" s="38"/>
      <c r="AC40" s="38"/>
      <c r="AF40" s="45"/>
      <c r="AG40" s="38"/>
      <c r="AH40" s="184" t="s">
        <v>293</v>
      </c>
      <c r="AI40" s="127"/>
      <c r="AJ40" s="127"/>
      <c r="AK40" s="128"/>
      <c r="AL40" s="184">
        <v>800</v>
      </c>
      <c r="AM40" s="127"/>
      <c r="AN40" s="127"/>
      <c r="AO40" s="127"/>
      <c r="AP40" s="128"/>
      <c r="AQ40" s="184">
        <v>106</v>
      </c>
      <c r="AR40" s="127"/>
      <c r="AS40" s="127"/>
      <c r="AT40" s="128"/>
      <c r="AU40" s="185"/>
      <c r="AV40" s="186"/>
      <c r="AW40" s="186"/>
      <c r="AX40" s="186"/>
      <c r="AY40" s="186"/>
      <c r="AZ40" s="82" t="s">
        <v>25</v>
      </c>
      <c r="BA40" s="242"/>
      <c r="BB40" s="242"/>
      <c r="BC40" s="242"/>
      <c r="BD40" s="243"/>
      <c r="BE40" s="38"/>
      <c r="BF40" s="38"/>
      <c r="BG40" s="45"/>
      <c r="BH40" s="45"/>
      <c r="BI40" s="45"/>
      <c r="BJ40" s="45"/>
      <c r="BL40" s="179">
        <v>4800</v>
      </c>
      <c r="BM40" s="179"/>
      <c r="BN40" s="179"/>
      <c r="BO40" s="179">
        <v>3360000</v>
      </c>
      <c r="BP40" s="179"/>
      <c r="BQ40" s="179"/>
      <c r="BR40" s="179"/>
      <c r="BS40" s="179"/>
      <c r="BT40" s="179"/>
      <c r="BU40" s="179"/>
      <c r="BV40" s="179"/>
      <c r="BW40" s="179"/>
      <c r="BX40" s="179"/>
      <c r="BY40" s="179"/>
      <c r="BZ40" s="179"/>
      <c r="CA40" s="179"/>
      <c r="CB40" s="179"/>
      <c r="CC40" s="179"/>
      <c r="CD40" s="179"/>
      <c r="CE40" s="179"/>
      <c r="CF40" s="179"/>
      <c r="CG40" s="19" t="s">
        <v>200</v>
      </c>
      <c r="CH40" s="263"/>
      <c r="CI40" s="263"/>
      <c r="CJ40" s="263"/>
      <c r="CK40" s="263"/>
      <c r="CL40" s="264"/>
      <c r="CM40" s="1"/>
      <c r="CT40" s="26"/>
      <c r="CU40" s="26"/>
      <c r="CV40" s="26"/>
      <c r="CW40" s="26"/>
      <c r="CX40" s="26"/>
      <c r="CY40" s="26"/>
      <c r="CZ40" s="26"/>
      <c r="DA40" s="26"/>
      <c r="DB40" s="26"/>
      <c r="DC40" s="26"/>
      <c r="DD40" s="26"/>
      <c r="DE40" s="26"/>
      <c r="DF40" s="26"/>
      <c r="DG40" s="26"/>
      <c r="DH40" s="26"/>
      <c r="DI40" s="26"/>
      <c r="DJ40" s="26"/>
      <c r="DK40" s="26"/>
      <c r="DL40" s="26"/>
      <c r="DM40" s="26"/>
      <c r="DN40" s="26"/>
      <c r="DO40" s="26"/>
      <c r="DP40" s="26"/>
      <c r="DQ40" s="26"/>
      <c r="DR40" s="26"/>
      <c r="DS40" s="26"/>
      <c r="DT40" s="26"/>
      <c r="DU40" s="26"/>
      <c r="DV40" s="26"/>
      <c r="DW40" s="26"/>
    </row>
    <row r="41" spans="1:127" ht="16.350000000000001" customHeight="1" thickBot="1">
      <c r="C41" s="1"/>
      <c r="D41" s="194" t="s">
        <v>250</v>
      </c>
      <c r="E41" s="194"/>
      <c r="F41" s="194"/>
      <c r="G41" s="194"/>
      <c r="H41" s="194"/>
      <c r="I41" s="194"/>
      <c r="J41" s="184">
        <v>3360000</v>
      </c>
      <c r="K41" s="127"/>
      <c r="L41" s="127"/>
      <c r="M41" s="128"/>
      <c r="N41" s="197">
        <v>1600000</v>
      </c>
      <c r="O41" s="197"/>
      <c r="P41" s="197"/>
      <c r="Q41" s="197"/>
      <c r="R41" s="197">
        <v>440000</v>
      </c>
      <c r="S41" s="197"/>
      <c r="T41" s="197"/>
      <c r="U41" s="197"/>
      <c r="V41" s="197">
        <v>5400000</v>
      </c>
      <c r="W41" s="197"/>
      <c r="X41" s="197"/>
      <c r="Y41" s="197"/>
      <c r="Z41" s="38"/>
      <c r="AA41" s="38"/>
      <c r="AB41" s="38"/>
      <c r="AC41" s="38"/>
      <c r="AF41" s="45"/>
      <c r="AG41" s="38"/>
      <c r="AH41" s="184" t="s">
        <v>294</v>
      </c>
      <c r="AI41" s="127"/>
      <c r="AJ41" s="127"/>
      <c r="AK41" s="128"/>
      <c r="AL41" s="184">
        <v>800</v>
      </c>
      <c r="AM41" s="127"/>
      <c r="AN41" s="127"/>
      <c r="AO41" s="127"/>
      <c r="AP41" s="128"/>
      <c r="AQ41" s="184">
        <v>103</v>
      </c>
      <c r="AR41" s="127"/>
      <c r="AS41" s="127"/>
      <c r="AT41" s="128"/>
      <c r="AU41" s="185">
        <v>0.16830000000000001</v>
      </c>
      <c r="AV41" s="186"/>
      <c r="AW41" s="186"/>
      <c r="AX41" s="186"/>
      <c r="AY41" s="187"/>
      <c r="AZ41" s="83"/>
      <c r="BA41" s="102"/>
      <c r="BB41" s="102"/>
      <c r="BC41" s="102"/>
      <c r="BD41" s="193"/>
      <c r="BE41" s="38"/>
      <c r="BF41" s="38"/>
      <c r="BG41" s="45"/>
      <c r="BH41" s="45"/>
      <c r="BI41" s="45"/>
      <c r="BJ41" s="45"/>
      <c r="BL41" s="18"/>
      <c r="BM41" s="18"/>
      <c r="BN41" s="18"/>
      <c r="BO41" s="18"/>
      <c r="BP41" s="18"/>
      <c r="BQ41" s="18"/>
      <c r="BR41" s="18"/>
      <c r="BS41" s="18"/>
      <c r="BT41" s="18"/>
      <c r="BU41" s="18"/>
      <c r="BV41" s="18"/>
      <c r="BW41" s="18"/>
      <c r="BX41" s="18"/>
      <c r="BY41" s="18"/>
      <c r="BZ41" s="18"/>
      <c r="CA41" s="18"/>
      <c r="CB41" s="18"/>
      <c r="CC41" s="18"/>
      <c r="CD41" s="18"/>
      <c r="CE41" s="18"/>
      <c r="CF41" s="18"/>
      <c r="CG41" s="18"/>
      <c r="CH41" s="18"/>
      <c r="CI41" s="18"/>
      <c r="CJ41" s="18"/>
      <c r="CK41" s="18"/>
      <c r="CL41" s="18"/>
      <c r="CM41" s="1"/>
      <c r="CT41" s="26"/>
      <c r="CU41" s="26"/>
      <c r="CV41" s="26"/>
      <c r="CW41" s="26"/>
      <c r="CX41" s="26"/>
      <c r="CY41" s="26"/>
      <c r="CZ41" s="26"/>
      <c r="DA41" s="26"/>
      <c r="DB41" s="26"/>
      <c r="DC41" s="26"/>
      <c r="DD41" s="26"/>
      <c r="DE41" s="26"/>
      <c r="DF41" s="26"/>
      <c r="DG41" s="26"/>
      <c r="DH41" s="26"/>
      <c r="DI41" s="26"/>
      <c r="DJ41" s="26"/>
      <c r="DK41" s="26"/>
      <c r="DL41" s="26"/>
      <c r="DM41" s="26"/>
      <c r="DN41" s="26"/>
      <c r="DO41" s="26"/>
      <c r="DP41" s="26"/>
      <c r="DQ41" s="26"/>
      <c r="DR41" s="26"/>
      <c r="DS41" s="26"/>
      <c r="DT41" s="26"/>
      <c r="DU41" s="26"/>
      <c r="DV41" s="26"/>
      <c r="DW41" s="26"/>
    </row>
    <row r="42" spans="1:127" ht="16.350000000000001" customHeight="1" thickBot="1">
      <c r="C42" s="1"/>
      <c r="D42" s="194" t="s">
        <v>251</v>
      </c>
      <c r="E42" s="194"/>
      <c r="F42" s="194"/>
      <c r="G42" s="194"/>
      <c r="H42" s="194"/>
      <c r="I42" s="194"/>
      <c r="J42" s="184"/>
      <c r="K42" s="127"/>
      <c r="L42" s="127"/>
      <c r="M42" s="128"/>
      <c r="N42" s="197"/>
      <c r="O42" s="197"/>
      <c r="P42" s="197"/>
      <c r="Q42" s="197"/>
      <c r="R42" s="197"/>
      <c r="S42" s="197"/>
      <c r="T42" s="197"/>
      <c r="U42" s="197"/>
      <c r="V42" s="197">
        <v>1340000</v>
      </c>
      <c r="W42" s="197"/>
      <c r="X42" s="197"/>
      <c r="Y42" s="197"/>
      <c r="Z42" s="38"/>
      <c r="AA42" s="38"/>
      <c r="AB42" s="38"/>
      <c r="AC42" s="38"/>
      <c r="AF42" s="45"/>
      <c r="AG42" s="38"/>
      <c r="AH42" s="184" t="s">
        <v>295</v>
      </c>
      <c r="AI42" s="127"/>
      <c r="AJ42" s="127"/>
      <c r="AK42" s="128"/>
      <c r="AL42" s="184">
        <v>800</v>
      </c>
      <c r="AM42" s="127"/>
      <c r="AN42" s="127"/>
      <c r="AO42" s="127"/>
      <c r="AP42" s="128"/>
      <c r="AQ42" s="184">
        <v>100</v>
      </c>
      <c r="AR42" s="127"/>
      <c r="AS42" s="127"/>
      <c r="AT42" s="128"/>
      <c r="AU42" s="185"/>
      <c r="AV42" s="186"/>
      <c r="AW42" s="186"/>
      <c r="AX42" s="186"/>
      <c r="AY42" s="186"/>
      <c r="AZ42" s="82" t="s">
        <v>27</v>
      </c>
      <c r="BA42" s="242"/>
      <c r="BB42" s="242"/>
      <c r="BC42" s="242"/>
      <c r="BD42" s="243"/>
      <c r="BE42" s="38"/>
      <c r="BF42" s="38"/>
      <c r="BG42" s="45"/>
      <c r="BH42" s="45"/>
      <c r="BI42" s="45"/>
      <c r="BJ42" s="45"/>
      <c r="BL42" s="18" t="s">
        <v>325</v>
      </c>
      <c r="BM42" s="18"/>
      <c r="BN42" s="18"/>
      <c r="BO42" s="18"/>
      <c r="BP42" s="18"/>
      <c r="BQ42" s="18"/>
      <c r="BR42" s="18"/>
      <c r="BS42" s="18"/>
      <c r="BT42" s="18"/>
      <c r="BU42" s="18"/>
      <c r="BV42" s="18"/>
      <c r="BW42" s="18"/>
      <c r="BX42" s="18"/>
      <c r="BY42" s="18"/>
      <c r="BZ42" s="18"/>
      <c r="CA42" s="18"/>
      <c r="CB42" s="18"/>
      <c r="CC42" s="18"/>
      <c r="CD42" s="18"/>
      <c r="CE42" s="18"/>
      <c r="CF42" s="18"/>
      <c r="CG42" s="18"/>
      <c r="CH42" s="18"/>
      <c r="CI42" s="18"/>
      <c r="CJ42" s="18"/>
      <c r="CK42" s="18"/>
      <c r="CL42" s="18"/>
      <c r="CM42" s="1"/>
      <c r="CO42" s="26"/>
      <c r="CP42" s="26"/>
      <c r="CQ42" s="26"/>
      <c r="CR42" s="26"/>
      <c r="CS42" s="26"/>
      <c r="CT42" s="26"/>
      <c r="CU42" s="26"/>
      <c r="CV42" s="26"/>
      <c r="CW42" s="26"/>
      <c r="CX42" s="26"/>
      <c r="CY42" s="26"/>
      <c r="CZ42" s="26"/>
      <c r="DA42" s="26"/>
      <c r="DB42" s="26"/>
      <c r="DC42" s="26"/>
      <c r="DD42" s="26"/>
      <c r="DE42" s="26"/>
      <c r="DF42" s="26"/>
      <c r="DG42" s="26"/>
      <c r="DH42" s="26"/>
      <c r="DI42" s="26"/>
      <c r="DJ42" s="26"/>
      <c r="DK42" s="26"/>
      <c r="DL42" s="26"/>
      <c r="DM42" s="26"/>
      <c r="DN42" s="26"/>
      <c r="DO42" s="26"/>
      <c r="DP42" s="26"/>
      <c r="DQ42" s="26"/>
      <c r="DR42" s="26"/>
      <c r="DS42" s="26"/>
      <c r="DT42" s="26"/>
      <c r="DU42" s="26"/>
      <c r="DV42" s="26"/>
      <c r="DW42" s="26"/>
    </row>
    <row r="43" spans="1:127" ht="16.350000000000001" customHeight="1" thickBot="1">
      <c r="C43" s="1"/>
      <c r="D43" s="194" t="s">
        <v>252</v>
      </c>
      <c r="E43" s="194"/>
      <c r="F43" s="194"/>
      <c r="G43" s="194"/>
      <c r="H43" s="194"/>
      <c r="I43" s="194"/>
      <c r="J43" s="184"/>
      <c r="K43" s="127"/>
      <c r="L43" s="127"/>
      <c r="M43" s="128"/>
      <c r="N43" s="197"/>
      <c r="O43" s="197"/>
      <c r="P43" s="197"/>
      <c r="Q43" s="197"/>
      <c r="R43" s="197"/>
      <c r="S43" s="197"/>
      <c r="T43" s="197"/>
      <c r="U43" s="197"/>
      <c r="V43" s="197">
        <v>8740000</v>
      </c>
      <c r="W43" s="197"/>
      <c r="X43" s="197"/>
      <c r="Y43" s="197"/>
      <c r="Z43" s="38"/>
      <c r="AA43" s="38"/>
      <c r="AB43" s="38"/>
      <c r="AC43" s="38"/>
      <c r="AF43" s="45"/>
      <c r="AG43" s="38"/>
      <c r="AH43" s="184" t="s">
        <v>296</v>
      </c>
      <c r="AI43" s="127"/>
      <c r="AJ43" s="127"/>
      <c r="AK43" s="128"/>
      <c r="AL43" s="184">
        <v>800</v>
      </c>
      <c r="AM43" s="127"/>
      <c r="AN43" s="127"/>
      <c r="AO43" s="127"/>
      <c r="AP43" s="128"/>
      <c r="AQ43" s="184">
        <v>98</v>
      </c>
      <c r="AR43" s="127"/>
      <c r="AS43" s="127"/>
      <c r="AT43" s="128"/>
      <c r="AU43" s="185"/>
      <c r="AV43" s="186"/>
      <c r="AW43" s="186"/>
      <c r="AX43" s="186"/>
      <c r="AY43" s="187"/>
      <c r="AZ43" s="83"/>
      <c r="BA43" s="102">
        <v>191159</v>
      </c>
      <c r="BB43" s="102"/>
      <c r="BC43" s="102"/>
      <c r="BD43" s="193"/>
      <c r="BE43" s="38"/>
      <c r="BF43" s="38"/>
      <c r="BG43" s="45"/>
      <c r="BH43" s="45"/>
      <c r="BI43" s="45"/>
      <c r="BJ43" s="45"/>
      <c r="BL43" s="179" t="s">
        <v>332</v>
      </c>
      <c r="BM43" s="179"/>
      <c r="BN43" s="179"/>
      <c r="BO43" s="179"/>
      <c r="BP43" s="188" t="s">
        <v>321</v>
      </c>
      <c r="BQ43" s="179"/>
      <c r="BR43" s="179"/>
      <c r="BS43" s="179"/>
      <c r="BT43" s="179"/>
      <c r="BU43" s="188" t="s">
        <v>333</v>
      </c>
      <c r="BV43" s="179"/>
      <c r="BW43" s="179"/>
      <c r="BX43" s="179"/>
      <c r="BY43" s="179"/>
      <c r="BZ43" s="179"/>
      <c r="CA43" s="188" t="s">
        <v>334</v>
      </c>
      <c r="CB43" s="188"/>
      <c r="CC43" s="188"/>
      <c r="CD43" s="188"/>
      <c r="CE43" s="188"/>
      <c r="CF43" s="188"/>
      <c r="CG43" s="188" t="s">
        <v>335</v>
      </c>
      <c r="CH43" s="179"/>
      <c r="CI43" s="179"/>
      <c r="CJ43" s="179"/>
      <c r="CK43" s="179"/>
      <c r="CL43" s="179"/>
      <c r="CM43" s="1"/>
      <c r="CT43" s="26"/>
      <c r="CU43" s="26"/>
      <c r="CV43" s="26"/>
      <c r="CW43" s="26"/>
      <c r="CX43" s="26"/>
      <c r="CY43" s="26"/>
      <c r="CZ43" s="26"/>
      <c r="DA43" s="26"/>
      <c r="DB43" s="26"/>
      <c r="DC43" s="26"/>
      <c r="DD43" s="26"/>
      <c r="DE43" s="26"/>
      <c r="DF43" s="26"/>
      <c r="DG43" s="26"/>
      <c r="DH43" s="26"/>
      <c r="DI43" s="26"/>
      <c r="DJ43" s="26"/>
      <c r="DK43" s="26"/>
      <c r="DL43" s="26"/>
      <c r="DM43" s="26"/>
      <c r="DN43" s="26"/>
      <c r="DO43" s="26"/>
      <c r="DP43" s="26"/>
      <c r="DQ43" s="26"/>
      <c r="DR43" s="26"/>
      <c r="DS43" s="26"/>
      <c r="DT43" s="26"/>
      <c r="DU43" s="26"/>
      <c r="DV43" s="26"/>
      <c r="DW43" s="26"/>
    </row>
    <row r="44" spans="1:127" ht="16.350000000000001" customHeight="1" thickBot="1">
      <c r="J44" s="45"/>
      <c r="K44" s="45"/>
      <c r="L44" s="45"/>
      <c r="M44" s="45"/>
      <c r="N44" s="45"/>
      <c r="O44" s="45"/>
      <c r="P44" s="45"/>
      <c r="Q44" s="45"/>
      <c r="R44" s="45"/>
      <c r="S44" s="45"/>
      <c r="T44" s="45"/>
      <c r="U44" s="45"/>
      <c r="V44" s="45"/>
      <c r="W44" s="45"/>
      <c r="X44" s="45"/>
      <c r="Y44" s="45"/>
      <c r="Z44" s="45"/>
      <c r="AA44" s="45"/>
      <c r="AF44" s="45"/>
      <c r="AG44" s="38"/>
      <c r="AH44" s="184" t="s">
        <v>297</v>
      </c>
      <c r="AI44" s="127"/>
      <c r="AJ44" s="127"/>
      <c r="AK44" s="128"/>
      <c r="AL44" s="184">
        <v>800</v>
      </c>
      <c r="AM44" s="127"/>
      <c r="AN44" s="127"/>
      <c r="AO44" s="127"/>
      <c r="AP44" s="128"/>
      <c r="AQ44" s="184">
        <v>96</v>
      </c>
      <c r="AR44" s="127"/>
      <c r="AS44" s="127"/>
      <c r="AT44" s="128"/>
      <c r="AU44" s="185"/>
      <c r="AV44" s="186"/>
      <c r="AW44" s="186"/>
      <c r="AX44" s="186"/>
      <c r="AY44" s="186"/>
      <c r="AZ44" s="82" t="s">
        <v>31</v>
      </c>
      <c r="BA44" s="242"/>
      <c r="BB44" s="242"/>
      <c r="BC44" s="242"/>
      <c r="BD44" s="243"/>
      <c r="BE44" s="38"/>
      <c r="BF44" s="38"/>
      <c r="BG44" s="45"/>
      <c r="BH44" s="45"/>
      <c r="BI44" s="45"/>
      <c r="BJ44" s="45"/>
      <c r="BL44" s="179"/>
      <c r="BM44" s="179"/>
      <c r="BN44" s="179"/>
      <c r="BO44" s="179"/>
      <c r="BP44" s="179"/>
      <c r="BQ44" s="179"/>
      <c r="BR44" s="179"/>
      <c r="BS44" s="179"/>
      <c r="BT44" s="179"/>
      <c r="BU44" s="179"/>
      <c r="BV44" s="179"/>
      <c r="BW44" s="179"/>
      <c r="BX44" s="179"/>
      <c r="BY44" s="179"/>
      <c r="BZ44" s="179"/>
      <c r="CA44" s="188"/>
      <c r="CB44" s="188"/>
      <c r="CC44" s="188"/>
      <c r="CD44" s="188"/>
      <c r="CE44" s="188"/>
      <c r="CF44" s="188"/>
      <c r="CG44" s="189"/>
      <c r="CH44" s="189"/>
      <c r="CI44" s="189"/>
      <c r="CJ44" s="189"/>
      <c r="CK44" s="189"/>
      <c r="CL44" s="189"/>
      <c r="CM44" s="1"/>
      <c r="CT44" s="26"/>
      <c r="CU44" s="26"/>
      <c r="CV44" s="26"/>
      <c r="CW44" s="26"/>
      <c r="CX44" s="26"/>
      <c r="CY44" s="26"/>
      <c r="CZ44" s="26"/>
      <c r="DA44" s="26"/>
      <c r="DB44" s="26"/>
      <c r="DC44" s="26"/>
      <c r="DD44" s="26"/>
      <c r="DE44" s="26"/>
      <c r="DF44" s="26"/>
      <c r="DG44" s="26"/>
      <c r="DH44" s="26"/>
      <c r="DI44" s="26"/>
      <c r="DJ44" s="26"/>
      <c r="DK44" s="26"/>
      <c r="DL44" s="26"/>
      <c r="DM44" s="26"/>
      <c r="DN44" s="26"/>
      <c r="DO44" s="26"/>
      <c r="DP44" s="26"/>
      <c r="DQ44" s="26"/>
      <c r="DR44" s="26"/>
      <c r="DS44" s="26"/>
      <c r="DT44" s="26"/>
      <c r="DU44" s="26"/>
      <c r="DV44" s="26"/>
      <c r="DW44" s="26"/>
    </row>
    <row r="45" spans="1:127" ht="16.350000000000001" customHeight="1" thickBot="1">
      <c r="J45" s="45"/>
      <c r="K45" s="45"/>
      <c r="L45" s="45"/>
      <c r="M45" s="45"/>
      <c r="N45" s="45"/>
      <c r="O45" s="45"/>
      <c r="P45" s="45"/>
      <c r="Q45" s="45"/>
      <c r="R45" s="45"/>
      <c r="S45" s="45"/>
      <c r="T45" s="45"/>
      <c r="U45" s="45"/>
      <c r="V45" s="45"/>
      <c r="W45" s="45"/>
      <c r="X45" s="45"/>
      <c r="Y45" s="45"/>
      <c r="Z45" s="45"/>
      <c r="AA45" s="45"/>
      <c r="AF45" s="45"/>
      <c r="AG45" s="38"/>
      <c r="AH45" s="184" t="s">
        <v>96</v>
      </c>
      <c r="AI45" s="127"/>
      <c r="AJ45" s="127"/>
      <c r="AK45" s="128"/>
      <c r="AL45" s="184">
        <f>SUM(AL39:AP44)</f>
        <v>4800</v>
      </c>
      <c r="AM45" s="127"/>
      <c r="AN45" s="127"/>
      <c r="AO45" s="127"/>
      <c r="AP45" s="128"/>
      <c r="AQ45" s="184" t="s">
        <v>257</v>
      </c>
      <c r="AR45" s="127"/>
      <c r="AS45" s="127"/>
      <c r="AT45" s="128"/>
      <c r="AU45" s="185">
        <v>1</v>
      </c>
      <c r="AV45" s="186"/>
      <c r="AW45" s="186"/>
      <c r="AX45" s="186"/>
      <c r="AY45" s="187"/>
      <c r="AZ45" s="79"/>
      <c r="BA45" s="220"/>
      <c r="BB45" s="220"/>
      <c r="BC45" s="220"/>
      <c r="BD45" s="221"/>
      <c r="BE45" s="38"/>
      <c r="BF45" s="38"/>
      <c r="BG45" s="45"/>
      <c r="BH45" s="45"/>
      <c r="BI45" s="45"/>
      <c r="BJ45" s="45"/>
      <c r="BL45" s="179" t="s">
        <v>336</v>
      </c>
      <c r="BM45" s="179"/>
      <c r="BN45" s="179"/>
      <c r="BO45" s="179"/>
      <c r="BP45" s="179">
        <v>50</v>
      </c>
      <c r="BQ45" s="179"/>
      <c r="BR45" s="179"/>
      <c r="BS45" s="179"/>
      <c r="BT45" s="179"/>
      <c r="BU45" s="179">
        <v>10906</v>
      </c>
      <c r="BV45" s="179"/>
      <c r="BW45" s="179"/>
      <c r="BX45" s="179"/>
      <c r="BY45" s="179"/>
      <c r="BZ45" s="179"/>
      <c r="CA45" s="179"/>
      <c r="CB45" s="179"/>
      <c r="CC45" s="179"/>
      <c r="CD45" s="179"/>
      <c r="CE45" s="179"/>
      <c r="CF45" s="262"/>
      <c r="CG45" s="23" t="s">
        <v>211</v>
      </c>
      <c r="CH45" s="260"/>
      <c r="CI45" s="260"/>
      <c r="CJ45" s="260"/>
      <c r="CK45" s="260"/>
      <c r="CL45" s="261"/>
      <c r="CM45" s="1"/>
      <c r="CO45" s="26"/>
      <c r="CP45" s="26"/>
      <c r="CQ45" s="26"/>
      <c r="CR45" s="26"/>
      <c r="CS45" s="26"/>
      <c r="CT45" s="26"/>
      <c r="CU45" s="26"/>
      <c r="CV45" s="26"/>
      <c r="CW45" s="26"/>
      <c r="CX45" s="26"/>
      <c r="CY45" s="26"/>
      <c r="CZ45" s="26"/>
      <c r="DA45" s="26"/>
      <c r="DB45" s="26"/>
      <c r="DC45" s="26"/>
      <c r="DD45" s="26"/>
      <c r="DE45" s="26"/>
      <c r="DF45" s="26"/>
      <c r="DG45" s="26"/>
      <c r="DH45" s="26"/>
      <c r="DI45" s="26"/>
      <c r="DJ45" s="26"/>
      <c r="DK45" s="26"/>
      <c r="DL45" s="26"/>
      <c r="DM45" s="26"/>
      <c r="DN45" s="26"/>
      <c r="DO45" s="26"/>
      <c r="DP45" s="26"/>
      <c r="DQ45" s="26"/>
      <c r="DR45" s="26"/>
      <c r="DS45" s="26"/>
      <c r="DT45" s="26"/>
      <c r="DU45" s="26"/>
      <c r="DV45" s="26"/>
      <c r="DW45" s="26"/>
    </row>
    <row r="46" spans="1:127" ht="16.350000000000001" customHeight="1">
      <c r="J46" s="45"/>
      <c r="K46" s="45"/>
      <c r="L46" s="45"/>
      <c r="M46" s="45"/>
      <c r="N46" s="45"/>
      <c r="O46" s="45"/>
      <c r="P46" s="45"/>
      <c r="Q46" s="45"/>
      <c r="R46" s="45"/>
      <c r="S46" s="45"/>
      <c r="T46" s="45"/>
      <c r="U46" s="45"/>
      <c r="V46" s="45"/>
      <c r="W46" s="45"/>
      <c r="X46" s="45"/>
      <c r="Y46" s="45"/>
      <c r="Z46" s="45"/>
      <c r="AA46" s="45"/>
      <c r="AH46" s="42"/>
      <c r="CO46" s="26"/>
      <c r="CP46" s="26"/>
      <c r="CQ46" s="26"/>
      <c r="CR46" s="26"/>
      <c r="CS46" s="26"/>
      <c r="CT46" s="26"/>
      <c r="CU46" s="26"/>
      <c r="CV46" s="26"/>
      <c r="CW46" s="26"/>
      <c r="CX46" s="26"/>
      <c r="CY46" s="26"/>
      <c r="CZ46" s="26"/>
      <c r="DA46" s="26"/>
      <c r="DB46" s="26"/>
      <c r="DC46" s="26"/>
      <c r="DD46" s="26"/>
      <c r="DE46" s="26"/>
      <c r="DF46" s="26"/>
      <c r="DG46" s="26"/>
      <c r="DH46" s="26"/>
      <c r="DI46" s="26"/>
      <c r="DJ46" s="26"/>
      <c r="DK46" s="26"/>
      <c r="DL46" s="26"/>
      <c r="DM46" s="26"/>
      <c r="DN46" s="26"/>
      <c r="DO46" s="26"/>
      <c r="DP46" s="26"/>
      <c r="DQ46" s="26"/>
      <c r="DR46" s="26"/>
      <c r="DS46" s="26"/>
      <c r="DT46" s="26"/>
      <c r="DU46" s="26"/>
      <c r="DV46" s="26"/>
      <c r="DW46" s="26"/>
    </row>
    <row r="47" spans="1:127" ht="16.350000000000001" customHeight="1">
      <c r="CO47" s="26"/>
      <c r="CP47" s="26"/>
      <c r="CQ47" s="26"/>
      <c r="CR47" s="26"/>
      <c r="CS47" s="26"/>
      <c r="CT47" s="26"/>
      <c r="CU47" s="26"/>
      <c r="CV47" s="26"/>
      <c r="CW47" s="26"/>
      <c r="CX47" s="26"/>
      <c r="CY47" s="26"/>
      <c r="CZ47" s="26"/>
      <c r="DA47" s="26"/>
      <c r="DB47" s="26"/>
      <c r="DC47" s="26"/>
      <c r="DD47" s="26"/>
      <c r="DE47" s="26"/>
      <c r="DF47" s="26"/>
      <c r="DG47" s="26"/>
      <c r="DH47" s="26"/>
      <c r="DI47" s="26"/>
      <c r="DJ47" s="26"/>
      <c r="DK47" s="26"/>
      <c r="DL47" s="26"/>
      <c r="DM47" s="26"/>
      <c r="DN47" s="26"/>
      <c r="DO47" s="26"/>
      <c r="DP47" s="26"/>
      <c r="DQ47" s="26"/>
      <c r="DR47" s="26"/>
      <c r="DS47" s="26"/>
      <c r="DT47" s="26"/>
      <c r="DU47" s="26"/>
      <c r="DV47" s="26"/>
      <c r="DW47" s="26"/>
    </row>
    <row r="48" spans="1:127" ht="16.350000000000001" customHeight="1">
      <c r="CO48" s="26"/>
      <c r="CP48" s="26"/>
      <c r="CQ48" s="26"/>
      <c r="CR48" s="26"/>
      <c r="CS48" s="26"/>
      <c r="CT48" s="26"/>
      <c r="CU48" s="26"/>
      <c r="CV48" s="26"/>
      <c r="CW48" s="26"/>
      <c r="CX48" s="26"/>
      <c r="CY48" s="26"/>
      <c r="CZ48" s="26"/>
      <c r="DA48" s="26"/>
      <c r="DB48" s="26"/>
      <c r="DC48" s="26"/>
      <c r="DD48" s="26"/>
      <c r="DE48" s="26"/>
      <c r="DF48" s="26"/>
      <c r="DG48" s="26"/>
      <c r="DH48" s="26"/>
      <c r="DI48" s="26"/>
      <c r="DJ48" s="26"/>
      <c r="DK48" s="26"/>
      <c r="DL48" s="26"/>
      <c r="DM48" s="26"/>
      <c r="DN48" s="26"/>
      <c r="DO48" s="26"/>
      <c r="DP48" s="26"/>
      <c r="DQ48" s="26"/>
      <c r="DR48" s="26"/>
      <c r="DS48" s="26"/>
      <c r="DT48" s="26"/>
      <c r="DU48" s="26"/>
      <c r="DV48" s="26"/>
      <c r="DW48" s="26"/>
    </row>
    <row r="49" spans="93:127" ht="16.350000000000001" customHeight="1">
      <c r="CO49" s="26"/>
      <c r="CP49" s="26"/>
      <c r="CQ49" s="26"/>
      <c r="CR49" s="26"/>
      <c r="CS49" s="26"/>
      <c r="CT49" s="26"/>
      <c r="CU49" s="26"/>
      <c r="CV49" s="26"/>
      <c r="CW49" s="26"/>
      <c r="CX49" s="26"/>
      <c r="CY49" s="26"/>
      <c r="CZ49" s="26"/>
      <c r="DA49" s="26"/>
      <c r="DB49" s="26"/>
      <c r="DC49" s="26"/>
      <c r="DD49" s="26"/>
      <c r="DE49" s="26"/>
      <c r="DF49" s="26"/>
      <c r="DG49" s="26"/>
      <c r="DH49" s="26"/>
      <c r="DI49" s="26"/>
      <c r="DJ49" s="26"/>
      <c r="DK49" s="26"/>
      <c r="DL49" s="26"/>
      <c r="DM49" s="26"/>
      <c r="DN49" s="26"/>
      <c r="DO49" s="26"/>
      <c r="DP49" s="26"/>
      <c r="DQ49" s="26"/>
      <c r="DR49" s="26"/>
      <c r="DS49" s="26"/>
      <c r="DT49" s="26"/>
      <c r="DU49" s="26"/>
      <c r="DV49" s="26"/>
      <c r="DW49" s="26"/>
    </row>
    <row r="50" spans="93:127">
      <c r="CO50" s="26"/>
      <c r="CP50" s="26"/>
      <c r="CQ50" s="26"/>
      <c r="CR50" s="26"/>
      <c r="CS50" s="26"/>
      <c r="CT50" s="26"/>
      <c r="CU50" s="26"/>
      <c r="CV50" s="26"/>
      <c r="CW50" s="26"/>
      <c r="CX50" s="26"/>
      <c r="CY50" s="26"/>
      <c r="CZ50" s="26"/>
      <c r="DA50" s="26"/>
      <c r="DB50" s="26"/>
      <c r="DC50" s="26"/>
      <c r="DD50" s="26"/>
      <c r="DE50" s="26"/>
      <c r="DF50" s="26"/>
      <c r="DG50" s="26"/>
      <c r="DH50" s="26"/>
      <c r="DI50" s="26"/>
      <c r="DJ50" s="26"/>
      <c r="DK50" s="26"/>
      <c r="DL50" s="26"/>
      <c r="DM50" s="26"/>
      <c r="DN50" s="26"/>
      <c r="DO50" s="26"/>
      <c r="DP50" s="26"/>
      <c r="DQ50" s="26"/>
      <c r="DR50" s="26"/>
      <c r="DS50" s="26"/>
      <c r="DT50" s="26"/>
      <c r="DU50" s="26"/>
      <c r="DV50" s="26"/>
      <c r="DW50" s="26"/>
    </row>
    <row r="51" spans="93:127">
      <c r="CO51" s="26"/>
      <c r="CP51" s="26"/>
      <c r="CQ51" s="26"/>
      <c r="CR51" s="26"/>
      <c r="CS51" s="26"/>
      <c r="CT51" s="26"/>
      <c r="CU51" s="26"/>
      <c r="CV51" s="26"/>
      <c r="CW51" s="26"/>
      <c r="CX51" s="26"/>
      <c r="CY51" s="26"/>
      <c r="CZ51" s="26"/>
      <c r="DA51" s="26"/>
      <c r="DB51" s="26"/>
      <c r="DC51" s="26"/>
      <c r="DD51" s="26"/>
      <c r="DE51" s="26"/>
      <c r="DF51" s="26"/>
      <c r="DG51" s="26"/>
      <c r="DH51" s="26"/>
      <c r="DI51" s="26"/>
      <c r="DJ51" s="26"/>
      <c r="DK51" s="26"/>
      <c r="DL51" s="26"/>
      <c r="DM51" s="26"/>
      <c r="DN51" s="26"/>
      <c r="DO51" s="26"/>
      <c r="DP51" s="26"/>
      <c r="DQ51" s="26"/>
      <c r="DR51" s="26"/>
      <c r="DS51" s="26"/>
      <c r="DT51" s="26"/>
      <c r="DU51" s="26"/>
      <c r="DV51" s="26"/>
      <c r="DW51" s="26"/>
    </row>
  </sheetData>
  <mergeCells count="253">
    <mergeCell ref="AL45:AP45"/>
    <mergeCell ref="AQ45:AT45"/>
    <mergeCell ref="AU45:AY45"/>
    <mergeCell ref="BA45:BD45"/>
    <mergeCell ref="AU42:AY42"/>
    <mergeCell ref="BA42:BD42"/>
    <mergeCell ref="AL43:AP43"/>
    <mergeCell ref="AQ43:AT43"/>
    <mergeCell ref="AU43:AY43"/>
    <mergeCell ref="BA43:BD43"/>
    <mergeCell ref="AU41:AY41"/>
    <mergeCell ref="BA41:BD41"/>
    <mergeCell ref="AU37:AY38"/>
    <mergeCell ref="AZ37:BD38"/>
    <mergeCell ref="AL39:AP39"/>
    <mergeCell ref="AQ39:AT39"/>
    <mergeCell ref="AU39:AY39"/>
    <mergeCell ref="BA39:BD39"/>
    <mergeCell ref="AU44:AY44"/>
    <mergeCell ref="BA44:BD44"/>
    <mergeCell ref="AW28:BA28"/>
    <mergeCell ref="AW29:BA29"/>
    <mergeCell ref="AW30:BA30"/>
    <mergeCell ref="AW31:BA31"/>
    <mergeCell ref="AH43:AK43"/>
    <mergeCell ref="AH44:AK44"/>
    <mergeCell ref="AH45:AK45"/>
    <mergeCell ref="AL37:AP38"/>
    <mergeCell ref="AQ37:AT38"/>
    <mergeCell ref="AL40:AP40"/>
    <mergeCell ref="AQ40:AT40"/>
    <mergeCell ref="AL42:AP42"/>
    <mergeCell ref="AQ42:AT42"/>
    <mergeCell ref="AL44:AP44"/>
    <mergeCell ref="AQ44:AT44"/>
    <mergeCell ref="AH37:AK38"/>
    <mergeCell ref="AH39:AK39"/>
    <mergeCell ref="AH40:AK40"/>
    <mergeCell ref="AH41:AK41"/>
    <mergeCell ref="AH42:AK42"/>
    <mergeCell ref="AU40:AY40"/>
    <mergeCell ref="BA40:BD40"/>
    <mergeCell ref="AL41:AP41"/>
    <mergeCell ref="AQ41:AT41"/>
    <mergeCell ref="AU10:AW11"/>
    <mergeCell ref="AX10:AZ11"/>
    <mergeCell ref="BA10:BC11"/>
    <mergeCell ref="AG12:AH13"/>
    <mergeCell ref="AI12:AL13"/>
    <mergeCell ref="AM12:AN13"/>
    <mergeCell ref="AO12:AQ13"/>
    <mergeCell ref="AR12:AT13"/>
    <mergeCell ref="AU12:AW13"/>
    <mergeCell ref="AX12:AZ13"/>
    <mergeCell ref="BA12:BC13"/>
    <mergeCell ref="AM6:AT6"/>
    <mergeCell ref="AU6:BC6"/>
    <mergeCell ref="BD6:BG9"/>
    <mergeCell ref="AG6:AH9"/>
    <mergeCell ref="AI6:AL9"/>
    <mergeCell ref="AM7:AN9"/>
    <mergeCell ref="AO7:AQ9"/>
    <mergeCell ref="AR7:AT9"/>
    <mergeCell ref="V43:Y43"/>
    <mergeCell ref="BE10:BG11"/>
    <mergeCell ref="BE12:BG13"/>
    <mergeCell ref="AG10:AH11"/>
    <mergeCell ref="AI10:AL11"/>
    <mergeCell ref="AM10:AN11"/>
    <mergeCell ref="AO10:AQ11"/>
    <mergeCell ref="AR10:AT11"/>
    <mergeCell ref="AU7:AW9"/>
    <mergeCell ref="AX7:AZ9"/>
    <mergeCell ref="BA7:BC9"/>
    <mergeCell ref="AH26:AM27"/>
    <mergeCell ref="AH28:AM28"/>
    <mergeCell ref="AH29:AM29"/>
    <mergeCell ref="AH30:AM30"/>
    <mergeCell ref="AH31:AM31"/>
    <mergeCell ref="D32:I32"/>
    <mergeCell ref="J32:O32"/>
    <mergeCell ref="D33:I33"/>
    <mergeCell ref="J33:O33"/>
    <mergeCell ref="D34:I34"/>
    <mergeCell ref="J34:O34"/>
    <mergeCell ref="D35:I35"/>
    <mergeCell ref="J35:O35"/>
    <mergeCell ref="J39:M39"/>
    <mergeCell ref="V42:Y42"/>
    <mergeCell ref="J40:M40"/>
    <mergeCell ref="N39:Q39"/>
    <mergeCell ref="N40:Q40"/>
    <mergeCell ref="R39:U39"/>
    <mergeCell ref="R40:U40"/>
    <mergeCell ref="V39:Y39"/>
    <mergeCell ref="D36:I36"/>
    <mergeCell ref="J36:O36"/>
    <mergeCell ref="D39:I39"/>
    <mergeCell ref="P36:T36"/>
    <mergeCell ref="U36:Y36"/>
    <mergeCell ref="D41:I41"/>
    <mergeCell ref="D42:I42"/>
    <mergeCell ref="D43:I43"/>
    <mergeCell ref="D40:I40"/>
    <mergeCell ref="J42:M42"/>
    <mergeCell ref="J43:M43"/>
    <mergeCell ref="N42:Q42"/>
    <mergeCell ref="N43:Q43"/>
    <mergeCell ref="R42:U42"/>
    <mergeCell ref="R43:U43"/>
    <mergeCell ref="BL24:BO24"/>
    <mergeCell ref="BL25:BO25"/>
    <mergeCell ref="BL26:BO26"/>
    <mergeCell ref="BL27:BO27"/>
    <mergeCell ref="BL28:BO28"/>
    <mergeCell ref="BL29:BO29"/>
    <mergeCell ref="BL30:BO30"/>
    <mergeCell ref="BL31:BO31"/>
    <mergeCell ref="J41:M41"/>
    <mergeCell ref="N41:Q41"/>
    <mergeCell ref="R41:U41"/>
    <mergeCell ref="V40:Y40"/>
    <mergeCell ref="V41:Y41"/>
    <mergeCell ref="P32:T32"/>
    <mergeCell ref="P33:T33"/>
    <mergeCell ref="P34:T34"/>
    <mergeCell ref="P35:T35"/>
    <mergeCell ref="U32:Y32"/>
    <mergeCell ref="U33:Y33"/>
    <mergeCell ref="U34:Y34"/>
    <mergeCell ref="U35:Y35"/>
    <mergeCell ref="AN26:AR27"/>
    <mergeCell ref="AN28:AR28"/>
    <mergeCell ref="AN29:AR29"/>
    <mergeCell ref="BL32:BO32"/>
    <mergeCell ref="BL33:BO33"/>
    <mergeCell ref="BL34:BO34"/>
    <mergeCell ref="AN30:AR30"/>
    <mergeCell ref="AS26:AV27"/>
    <mergeCell ref="AS28:AV28"/>
    <mergeCell ref="AS29:AV29"/>
    <mergeCell ref="AS30:AV30"/>
    <mergeCell ref="AN31:AR31"/>
    <mergeCell ref="AS31:AV31"/>
    <mergeCell ref="BB26:BF27"/>
    <mergeCell ref="BC28:BF28"/>
    <mergeCell ref="BC29:BF29"/>
    <mergeCell ref="BC30:BF30"/>
    <mergeCell ref="BC31:BF31"/>
    <mergeCell ref="AW26:BA27"/>
    <mergeCell ref="BP26:BT26"/>
    <mergeCell ref="BU26:BZ26"/>
    <mergeCell ref="CA26:CF26"/>
    <mergeCell ref="CH26:CL26"/>
    <mergeCell ref="BP27:BT27"/>
    <mergeCell ref="BU27:BZ27"/>
    <mergeCell ref="CA27:CF27"/>
    <mergeCell ref="CH27:CL27"/>
    <mergeCell ref="BL22:BO23"/>
    <mergeCell ref="BP22:BT23"/>
    <mergeCell ref="BU22:BZ23"/>
    <mergeCell ref="CA22:CF23"/>
    <mergeCell ref="CG22:CL23"/>
    <mergeCell ref="BP24:BT24"/>
    <mergeCell ref="BU24:BZ24"/>
    <mergeCell ref="CA24:CF24"/>
    <mergeCell ref="CH24:CL24"/>
    <mergeCell ref="BP25:BT25"/>
    <mergeCell ref="BU25:BZ25"/>
    <mergeCell ref="CA25:CF25"/>
    <mergeCell ref="CH25:CL25"/>
    <mergeCell ref="BP28:BT28"/>
    <mergeCell ref="BU28:BZ28"/>
    <mergeCell ref="CA28:CF28"/>
    <mergeCell ref="CH28:CL28"/>
    <mergeCell ref="BP29:BT29"/>
    <mergeCell ref="BU29:BZ29"/>
    <mergeCell ref="CA29:CF29"/>
    <mergeCell ref="CH29:CL29"/>
    <mergeCell ref="BP30:BT30"/>
    <mergeCell ref="BU30:BZ30"/>
    <mergeCell ref="CA30:CF30"/>
    <mergeCell ref="CH30:CL30"/>
    <mergeCell ref="CG37:CL39"/>
    <mergeCell ref="BP31:BT31"/>
    <mergeCell ref="BU31:BZ31"/>
    <mergeCell ref="CA31:CF31"/>
    <mergeCell ref="CH31:CL31"/>
    <mergeCell ref="BP32:BT32"/>
    <mergeCell ref="BU32:BZ32"/>
    <mergeCell ref="CA32:CF32"/>
    <mergeCell ref="CH32:CL32"/>
    <mergeCell ref="BP33:BT33"/>
    <mergeCell ref="BU33:BZ33"/>
    <mergeCell ref="CA33:CF33"/>
    <mergeCell ref="CH33:CL33"/>
    <mergeCell ref="DE13:DG13"/>
    <mergeCell ref="BL45:BO45"/>
    <mergeCell ref="BP45:BT45"/>
    <mergeCell ref="BU45:BZ45"/>
    <mergeCell ref="CA45:CF45"/>
    <mergeCell ref="CH45:CL45"/>
    <mergeCell ref="BL40:BN40"/>
    <mergeCell ref="BO40:BT40"/>
    <mergeCell ref="BU40:BZ40"/>
    <mergeCell ref="CA40:CF40"/>
    <mergeCell ref="CH40:CL40"/>
    <mergeCell ref="BL43:BO44"/>
    <mergeCell ref="BP43:BT44"/>
    <mergeCell ref="BU43:BZ44"/>
    <mergeCell ref="CA43:CF44"/>
    <mergeCell ref="CG43:CL44"/>
    <mergeCell ref="BP34:BT34"/>
    <mergeCell ref="BU34:BZ34"/>
    <mergeCell ref="CA34:CF34"/>
    <mergeCell ref="CH34:CL34"/>
    <mergeCell ref="BL37:BN39"/>
    <mergeCell ref="BO37:BT39"/>
    <mergeCell ref="BU37:BZ39"/>
    <mergeCell ref="CA37:CF39"/>
    <mergeCell ref="CQ11:CT11"/>
    <mergeCell ref="CU11:CY11"/>
    <mergeCell ref="CZ11:DE11"/>
    <mergeCell ref="DF11:DK11"/>
    <mergeCell ref="DM11:DQ11"/>
    <mergeCell ref="CQ8:CT10"/>
    <mergeCell ref="CU8:CY10"/>
    <mergeCell ref="CZ8:DE10"/>
    <mergeCell ref="DF8:DK10"/>
    <mergeCell ref="DL8:DQ10"/>
    <mergeCell ref="CZ16:DA16"/>
    <mergeCell ref="CQ23:CT25"/>
    <mergeCell ref="CU23:CY25"/>
    <mergeCell ref="CZ23:DE25"/>
    <mergeCell ref="DF23:DK25"/>
    <mergeCell ref="DL23:DQ25"/>
    <mergeCell ref="CQ26:CT26"/>
    <mergeCell ref="CU26:CY26"/>
    <mergeCell ref="CZ26:DE26"/>
    <mergeCell ref="DF26:DK26"/>
    <mergeCell ref="DM26:DQ26"/>
    <mergeCell ref="CZ35:DC35"/>
    <mergeCell ref="CR38:CU38"/>
    <mergeCell ref="CQ29:CT31"/>
    <mergeCell ref="CU29:CY31"/>
    <mergeCell ref="CZ29:DE31"/>
    <mergeCell ref="DF29:DK31"/>
    <mergeCell ref="DL29:DQ31"/>
    <mergeCell ref="CQ32:CT32"/>
    <mergeCell ref="CU32:CY32"/>
    <mergeCell ref="CZ32:DE32"/>
    <mergeCell ref="DF32:DK32"/>
    <mergeCell ref="DM32:DQ32"/>
  </mergeCells>
  <phoneticPr fontId="10"/>
  <pageMargins left="0.51138889789581299" right="0.31486111879348755" top="0.74750000238418579" bottom="0.74750000238418579" header="0.31486111879348755" footer="0.31486111879348755"/>
  <pageSetup paperSize="9" orientation="portrait" r:id="rId1"/>
  <drawing r:id="rId2"/>
</worksheet>
</file>

<file path=docProps/app.xml><?xml version="1.0" encoding="utf-8"?>
<Properties xmlns="http://schemas.openxmlformats.org/officeDocument/2006/extended-properties" xmlns:vt="http://schemas.openxmlformats.org/officeDocument/2006/docPropsVTypes">
  <TotalTime>8214</TotalTime>
  <Application>Microsoft Excel</Application>
  <DocSecurity>0</DocSecurity>
  <ScaleCrop>false</ScaleCrop>
  <HeadingPairs>
    <vt:vector size="2" baseType="variant">
      <vt:variant>
        <vt:lpstr>ワークシート</vt:lpstr>
      </vt:variant>
      <vt:variant>
        <vt:i4>6</vt:i4>
      </vt:variant>
    </vt:vector>
  </HeadingPairs>
  <TitlesOfParts>
    <vt:vector size="6" baseType="lpstr">
      <vt:lpstr>No１-2答え</vt:lpstr>
      <vt:lpstr>No２答え</vt:lpstr>
      <vt:lpstr>No４答え</vt:lpstr>
      <vt:lpstr>No１-2問題</vt:lpstr>
      <vt:lpstr>No２問題 </vt:lpstr>
      <vt:lpstr>No４問題</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剛 木本</cp:lastModifiedBy>
  <cp:revision>395</cp:revision>
  <cp:lastPrinted>2025-01-13T06:17:16Z</cp:lastPrinted>
  <dcterms:created xsi:type="dcterms:W3CDTF">2021-04-02T05:57:33Z</dcterms:created>
  <dcterms:modified xsi:type="dcterms:W3CDTF">2025-01-31T07:27:01Z</dcterms:modified>
  <cp:version>0906.0100.01</cp:version>
</cp:coreProperties>
</file>